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AppData\Local\Temp\Rar$DIa2068.13092\"/>
    </mc:Choice>
  </mc:AlternateContent>
  <xr:revisionPtr revIDLastSave="0" documentId="13_ncr:1_{E81A5DA8-98CA-4100-8C50-9DAC5C10B383}" xr6:coauthVersionLast="47" xr6:coauthVersionMax="47" xr10:uidLastSave="{00000000-0000-0000-0000-000000000000}"/>
  <bookViews>
    <workbookView xWindow="-120" yWindow="-120" windowWidth="25440" windowHeight="15390" activeTab="4" xr2:uid="{00000000-000D-0000-FFFF-FFFF00000000}"/>
  </bookViews>
  <sheets>
    <sheet name="Kapak" sheetId="5" r:id="rId1"/>
    <sheet name="Pozicioni Financiar" sheetId="1" r:id="rId2"/>
    <sheet name="Pasqyra e Performances" sheetId="2" r:id="rId3"/>
    <sheet name="Cash Flow" sheetId="3" r:id="rId4"/>
    <sheet name="Kapitali" sheetId="4" r:id="rId5"/>
    <sheet name="Llog per shenimet shpjeguese" sheetId="6" state="hidden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4" i="4" l="1"/>
  <c r="I42" i="4"/>
  <c r="H42" i="4"/>
  <c r="B42" i="4"/>
  <c r="B22" i="2"/>
  <c r="B70" i="1"/>
  <c r="B46" i="1"/>
  <c r="B105" i="1"/>
  <c r="D113" i="1" l="1"/>
  <c r="B55" i="2"/>
  <c r="B42" i="2"/>
  <c r="B47" i="2" s="1"/>
  <c r="B57" i="2" s="1"/>
  <c r="F69" i="3"/>
  <c r="B97" i="1" l="1"/>
  <c r="I33" i="4"/>
  <c r="J49" i="4"/>
  <c r="J48" i="4"/>
  <c r="J47" i="4"/>
  <c r="J46" i="4"/>
  <c r="J45" i="4"/>
  <c r="C31" i="4" l="1"/>
  <c r="D31" i="4"/>
  <c r="D41" i="4" s="1"/>
  <c r="D42" i="4" s="1"/>
  <c r="D52" i="4" s="1"/>
  <c r="E31" i="4"/>
  <c r="E41" i="4" s="1"/>
  <c r="E42" i="4" s="1"/>
  <c r="E52" i="4" s="1"/>
  <c r="F31" i="4"/>
  <c r="F41" i="4" s="1"/>
  <c r="F42" i="4" s="1"/>
  <c r="F52" i="4" s="1"/>
  <c r="G31" i="4"/>
  <c r="H31" i="4"/>
  <c r="I31" i="4"/>
  <c r="J31" i="4"/>
  <c r="K31" i="4"/>
  <c r="K41" i="4" s="1"/>
  <c r="K42" i="4" s="1"/>
  <c r="K52" i="4" s="1"/>
  <c r="L31" i="4"/>
  <c r="B31" i="4"/>
  <c r="B41" i="4" s="1"/>
  <c r="B52" i="4" s="1"/>
  <c r="J34" i="4"/>
  <c r="J35" i="4"/>
  <c r="J36" i="4"/>
  <c r="J37" i="4"/>
  <c r="J38" i="4"/>
  <c r="C41" i="4"/>
  <c r="C42" i="4" s="1"/>
  <c r="G41" i="4"/>
  <c r="G42" i="4" s="1"/>
  <c r="G52" i="4" s="1"/>
  <c r="C35" i="3"/>
  <c r="C32" i="3"/>
  <c r="B55" i="1"/>
  <c r="C34" i="3"/>
  <c r="C67" i="3"/>
  <c r="C64" i="3"/>
  <c r="C49" i="3"/>
  <c r="B92" i="1"/>
  <c r="B33" i="1"/>
  <c r="C52" i="4" l="1"/>
  <c r="J42" i="4"/>
  <c r="L42" i="4" s="1"/>
  <c r="I39" i="4"/>
  <c r="I41" i="4" s="1"/>
  <c r="H39" i="4"/>
  <c r="H41" i="4" s="1"/>
  <c r="B75" i="1"/>
  <c r="B94" i="1" s="1"/>
  <c r="B57" i="1"/>
  <c r="J44" i="4"/>
  <c r="L44" i="4" s="1"/>
  <c r="J39" i="4" l="1"/>
  <c r="L39" i="4" s="1"/>
  <c r="C11" i="3"/>
  <c r="C37" i="3" s="1"/>
  <c r="C66" i="3" s="1"/>
  <c r="C69" i="3" s="1"/>
  <c r="C72" i="3" s="1"/>
  <c r="B107" i="1" l="1"/>
  <c r="B109" i="1" s="1"/>
  <c r="B111" i="1" l="1"/>
  <c r="B113" i="1" s="1"/>
  <c r="J33" i="4"/>
  <c r="J41" i="4" s="1"/>
  <c r="I50" i="4" l="1"/>
  <c r="I52" i="4" s="1"/>
  <c r="H50" i="4"/>
  <c r="L33" i="4"/>
  <c r="L41" i="4" s="1"/>
  <c r="J50" i="4" l="1"/>
  <c r="L50" i="4" s="1"/>
  <c r="H52" i="4"/>
  <c r="L52" i="4" l="1"/>
  <c r="D54" i="4" s="1"/>
  <c r="J52" i="4"/>
</calcChain>
</file>

<file path=xl/sharedStrings.xml><?xml version="1.0" encoding="utf-8"?>
<sst xmlns="http://schemas.openxmlformats.org/spreadsheetml/2006/main" count="333" uniqueCount="256">
  <si>
    <t>Albmerkuri shpk</t>
  </si>
  <si>
    <t>NIPT L56307702P</t>
  </si>
  <si>
    <t>Vlera ne leke</t>
  </si>
  <si>
    <t>Pasqyra e Pozicionit Financiar</t>
  </si>
  <si>
    <t>Periudha</t>
  </si>
  <si>
    <t>Raportuese</t>
  </si>
  <si>
    <t>Para ardhese</t>
  </si>
  <si>
    <t>AKTIVET</t>
  </si>
  <si>
    <t>Aktive afatshkurtra</t>
  </si>
  <si>
    <t xml:space="preserve">Mjete monetare </t>
  </si>
  <si>
    <t>Investime</t>
  </si>
  <si>
    <t>Ne tituj pronesie te njesive ekonomike brenda grupit *</t>
  </si>
  <si>
    <t>Ne tituj pronesie te njesive ekonomike ku ka interesa pjesmarrese</t>
  </si>
  <si>
    <t>aksione te veta</t>
  </si>
  <si>
    <t>Te tjera financiare</t>
  </si>
  <si>
    <t>Te drejta te arketueshme</t>
  </si>
  <si>
    <t>Nga aktiviteti i shfrytezimit</t>
  </si>
  <si>
    <t>Nga njesite ekonomike brenda grupit *</t>
  </si>
  <si>
    <t>Nga njesite ekonomike ku ka interesa pjesmarrese</t>
  </si>
  <si>
    <t>Te tjera</t>
  </si>
  <si>
    <t>Kapital i nenshkruar i papaguar</t>
  </si>
  <si>
    <t xml:space="preserve">Inventaret </t>
  </si>
  <si>
    <t>Lende e pare dhe materiale te konsumueshme</t>
  </si>
  <si>
    <t>Prodhime ne proces dhe gjysemprodukte</t>
  </si>
  <si>
    <t>Produkte te gatshme</t>
  </si>
  <si>
    <t>Mallra</t>
  </si>
  <si>
    <t>Aktive biologjike (gje e gjalle ne rritje dhe majmeri)</t>
  </si>
  <si>
    <t>AAGJM te mbajtura per shitje</t>
  </si>
  <si>
    <t>Parapagime per inventar</t>
  </si>
  <si>
    <t>Shpenzime te shtyra</t>
  </si>
  <si>
    <t>Te arketueshme nga te ardhura te konstatuara</t>
  </si>
  <si>
    <t>Totali i aktiveve afatshkurtra</t>
  </si>
  <si>
    <t xml:space="preserve">Aktive afatgjate </t>
  </si>
  <si>
    <t>Aktive financiare</t>
  </si>
  <si>
    <t>Tituj pronesie te njesive ekonomike brenda grupit *</t>
  </si>
  <si>
    <t>Tituj pronesie te njesive ekonomike ku ka interesa pjesmarrese</t>
  </si>
  <si>
    <t>Tituj te huadhenies ne njesite ekonomike brenda grupit *</t>
  </si>
  <si>
    <t>Tituj te huadhenies ne njesite ekonomike ku ka interesa pjesmarrese</t>
  </si>
  <si>
    <t>Tituj te tjere te mbajtur si aktive afatgjata</t>
  </si>
  <si>
    <t>Tituj te tjere te huadhenies</t>
  </si>
  <si>
    <t>Aktive materiale</t>
  </si>
  <si>
    <t>Toka dhe ndertesa</t>
  </si>
  <si>
    <t>Impiante dhe makineri</t>
  </si>
  <si>
    <t>Te tjera instalime dhe pajisje</t>
  </si>
  <si>
    <t>Shpenzime te nisjes dhe te zhvillimit</t>
  </si>
  <si>
    <t>Parapagime per aktive materiale dhe ne proces</t>
  </si>
  <si>
    <t>Aktivet biologjike</t>
  </si>
  <si>
    <t>Aktive jo materiale</t>
  </si>
  <si>
    <t>Koncensione, patenta, licensa, makra tregtare, te drejta dhe aktive te ngjashme</t>
  </si>
  <si>
    <t>Emri i mire</t>
  </si>
  <si>
    <t>Parapagime per AAJM</t>
  </si>
  <si>
    <t>Aktivet tatimore te shtyra</t>
  </si>
  <si>
    <t>Totali i aktiveve afatgjata</t>
  </si>
  <si>
    <t>TOTALI I AKTIVEVE</t>
  </si>
  <si>
    <t>DETYRIMET DHE KAPITALI</t>
  </si>
  <si>
    <t>Detyrime afatshkurtra</t>
  </si>
  <si>
    <t>Titujt e huamarrjes</t>
  </si>
  <si>
    <t>Detyrime ndaj institucioneve te kredise</t>
  </si>
  <si>
    <t>Aktetime ne avance per porosi</t>
  </si>
  <si>
    <t>Te pagueshme per aktivitetin e shfrytezimit</t>
  </si>
  <si>
    <t>Deftesa te pagueshme</t>
  </si>
  <si>
    <t>Te pagueshme ndaj njesive ekonomike brenda grupit *</t>
  </si>
  <si>
    <t>Te pagueshme ndaj njesive ekonomike ku ka interesa pjesmarrese</t>
  </si>
  <si>
    <t>Te pagueshme ndaj punonjesve dhe sigurimeve shoqerore/shendetsore</t>
  </si>
  <si>
    <t>Te pagueshme per detyrime tatimore</t>
  </si>
  <si>
    <t>Te tjera te pagueshme</t>
  </si>
  <si>
    <t>Te pagueshme per shpenzime te konstatuara</t>
  </si>
  <si>
    <t>Te ardhura te shtyra</t>
  </si>
  <si>
    <t>Provizione</t>
  </si>
  <si>
    <t>Totali i detyrimeve afatshkurta</t>
  </si>
  <si>
    <t>Detyrime afatgjata</t>
  </si>
  <si>
    <t>Provizione per pensione</t>
  </si>
  <si>
    <t>Provizione te tjera</t>
  </si>
  <si>
    <t>Detyrime tatimore te shtyra</t>
  </si>
  <si>
    <t>Totali i detyrimeve afatgjata</t>
  </si>
  <si>
    <t>Detyrime totale</t>
  </si>
  <si>
    <t>Kapitali dhe Rezervat</t>
  </si>
  <si>
    <t>Kapitali  i nenshkruar</t>
  </si>
  <si>
    <t>Primi i lidhur me kapitalin</t>
  </si>
  <si>
    <t>Rezerva rivleresimi</t>
  </si>
  <si>
    <t>Rezerva te tjera</t>
  </si>
  <si>
    <t>Rezerva ligjore</t>
  </si>
  <si>
    <t>Rezerva statutore</t>
  </si>
  <si>
    <t>Diferenca nga perkthimi i monedhes ne veprimtari te huaja</t>
  </si>
  <si>
    <t>Fitimi/(humbja) e pashperndare</t>
  </si>
  <si>
    <t>Fitimi/(humbja) e periudhes</t>
  </si>
  <si>
    <t>Totali i kapitalit qe i takon pronareve njesise ekonomike</t>
  </si>
  <si>
    <t>Interesa jo-kontrollues</t>
  </si>
  <si>
    <t xml:space="preserve">Totali i kapitalit </t>
  </si>
  <si>
    <t>TOTALI I DETYRIMEVE DHE KAPITALIT</t>
  </si>
  <si>
    <t>Check</t>
  </si>
  <si>
    <t>* ne rastin e pasqyrave financiare te konsoliduara llogarite me njesite ekonomike brenda grupit eliminohen dhe nuk paraqiten ne pasqyren e pozicionit financiar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</si>
  <si>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</si>
  <si>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</si>
  <si>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</si>
  <si>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</si>
  <si>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</si>
  <si>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</si>
  <si>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</si>
  <si>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</si>
  <si>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</si>
  <si>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</si>
  <si>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</si>
  <si>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</si>
  <si>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</si>
  <si>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</si>
  <si>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</si>
  <si>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</si>
  <si>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</si>
  <si>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</si>
  <si>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</si>
  <si>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</si>
  <si>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</si>
  <si>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</si>
  <si>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</si>
  <si>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</si>
  <si>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</si>
  <si>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</si>
  <si>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</si>
  <si>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</si>
  <si>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</si>
  <si>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</si>
  <si>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</si>
  <si>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</si>
  <si>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</si>
  <si>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</si>
  <si>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</si>
  <si>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</si>
  <si>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</si>
  <si>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</si>
  <si>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</si>
  <si>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</si>
  <si>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</si>
  <si>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</si>
  <si>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</si>
  <si>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</si>
  <si>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</si>
  <si>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</si>
  <si>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</si>
  <si>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</si>
  <si>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</si>
  <si>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</si>
  <si>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</si>
  <si>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</si>
  <si>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</si>
  <si>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</si>
  <si>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</si>
  <si>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r>
      <t xml:space="preserve">Pasqyra e fluksit te mjeteve monetare </t>
    </r>
    <r>
      <rPr>
        <b/>
        <i/>
        <sz val="11"/>
        <color theme="1"/>
        <rFont val="Times New Roman"/>
        <family val="1"/>
        <charset val="238"/>
      </rPr>
      <t>(metoda indirekte)</t>
    </r>
  </si>
  <si>
    <t>Fluksi mjeteve monetare nga/perdorur ne aktivitetin e shfrytezimit:</t>
  </si>
  <si>
    <t>Fitimi/(Humbja) e periudhes</t>
  </si>
  <si>
    <t>Rregullime per shpenzimet jo-monetare:</t>
  </si>
  <si>
    <t>Shpenzimet financiare jomonetare</t>
  </si>
  <si>
    <t>Shpenzime per tatimin mbi fitimin jo-monetar (diferenca shpenzim - pagese gjate periudhes)</t>
  </si>
  <si>
    <t>Zhvleresimi i te drejtave te arketueshme</t>
  </si>
  <si>
    <t>Ulje ne vleren neto te realizueshme per inventaret</t>
  </si>
  <si>
    <t>Provizione per shpenzime</t>
  </si>
  <si>
    <t>Shpenzime te konstatuara</t>
  </si>
  <si>
    <t>Te ardhura te konstatuara</t>
  </si>
  <si>
    <r>
      <t xml:space="preserve">Te tjera </t>
    </r>
    <r>
      <rPr>
        <i/>
        <sz val="11"/>
        <color indexed="8"/>
        <rFont val="Times New Roman"/>
        <family val="1"/>
        <charset val="238"/>
      </rPr>
      <t>(pershkruaj)</t>
    </r>
  </si>
  <si>
    <t>Fluksi i mjeteve monetare i perfshire ne aktivitete investuese</t>
  </si>
  <si>
    <t>(Fitim)/humbja nga shitja e aktiveve afatgjata materiale</t>
  </si>
  <si>
    <t>(Fitim)/humbja nga investimet ne pjesmarrje</t>
  </si>
  <si>
    <t>Interesa te fituara</t>
  </si>
  <si>
    <t>Ndryshim ne aktivet dhe detyrimet e shfrytezimit</t>
  </si>
  <si>
    <t>Renie/(Rritje) ne te drejtat e arketueshme dhe te tjera</t>
  </si>
  <si>
    <t>Renie/(Rritje) ne inventar</t>
  </si>
  <si>
    <t>Rritje/(Renie) ne detyrime te pagueshme</t>
  </si>
  <si>
    <t>Rritje/(Renie) ne detyrime per punonjesit</t>
  </si>
  <si>
    <t>Mjete monetare neto nga/ perdorur ne aktivitetin e shfrytezimit</t>
  </si>
  <si>
    <t>Fluksi i mjeteve monetare nga/ perdorur ne aktivitetin e investimit</t>
  </si>
  <si>
    <t>Pagesa per blerjen e aktiveve afatgjata materiale</t>
  </si>
  <si>
    <t>Arketime nga shitja e aktiveve afatgjata materiale</t>
  </si>
  <si>
    <t xml:space="preserve">Para te perdorura per blerjen e filjaleve (netuar me shumen e mjeteve monetare pjese e aktiveve neto te blera) </t>
  </si>
  <si>
    <t xml:space="preserve">Para te arketuara nga shitja e filjaleve (netuar me shumen e mjeteve monetare pjese  e aktiveve neto te shitura) </t>
  </si>
  <si>
    <t>Pagesa per blerjen e investimeve te tjera</t>
  </si>
  <si>
    <t>Arketime nga shitja e investimeve te tjera</t>
  </si>
  <si>
    <t>Dividente te arketuar</t>
  </si>
  <si>
    <t>Interesa te arketuara</t>
  </si>
  <si>
    <t>Mjete monetare neto nga/perdorur ne aktivitetin e investimit</t>
  </si>
  <si>
    <t>Fluksi i mjeteve monetare nga/perdorur ne aktivitetin e financimit</t>
  </si>
  <si>
    <t>Arketime nga emetimi i kapitalit te nenshkruar</t>
  </si>
  <si>
    <t>Arketime nga emetimi i aksioneve te perdorura si kolateral</t>
  </si>
  <si>
    <t>Hua te arketuara</t>
  </si>
  <si>
    <t>Pagesa e kostove te transaksionit qe lidhet me kredite dhe huate</t>
  </si>
  <si>
    <t>Riblerje e aksioneve te veta</t>
  </si>
  <si>
    <t>Pagesa e aksioneve te perdorura si kolateral</t>
  </si>
  <si>
    <t>Pagesa e huave</t>
  </si>
  <si>
    <t>Pagese e detyrimeve te qirase financiare</t>
  </si>
  <si>
    <t>Interes i paguar</t>
  </si>
  <si>
    <t>Dividende te paguar pronareve te njesive ekonomike meme</t>
  </si>
  <si>
    <t>Dividende te paguar interesave jokontrollues</t>
  </si>
  <si>
    <t>Mjete monetare neto nga/perdorur ne aktivitetin e financimit</t>
  </si>
  <si>
    <t>Rritje/(renie) neto ne mjetet monetare dhe ekuivalente me to</t>
  </si>
  <si>
    <t>Mjete monetare dhe ekuivalente me to ne fillim</t>
  </si>
  <si>
    <t>Efekti i luhatjeve te kurseve te kembimit te mjeteve monetare</t>
  </si>
  <si>
    <t>Mjete monetare dhe ekuivalente me to ne fund</t>
  </si>
  <si>
    <t>Pasqyra e Ndryshimeve në Kapitalin Neto</t>
  </si>
  <si>
    <t>Kapitali i nënshkruar</t>
  </si>
  <si>
    <t>Rezerva Rivlerësimi</t>
  </si>
  <si>
    <t>Rezerva Ligjore</t>
  </si>
  <si>
    <t>Rezerva Statutore</t>
  </si>
  <si>
    <t>Rezerva të tjera</t>
  </si>
  <si>
    <t>Fitimet e Pashpërndara</t>
  </si>
  <si>
    <t>Fitim / Humbja e vitit</t>
  </si>
  <si>
    <t>Totali</t>
  </si>
  <si>
    <t>Interesa Jo-Kontrollues</t>
  </si>
  <si>
    <t>Pozicioni financiar më 31 dhjetor 2016</t>
  </si>
  <si>
    <t>Efekti i ndryshimeve në politikat kontabël</t>
  </si>
  <si>
    <t>Pozicioni financiar i rideklaruar më 1 janar 2017</t>
  </si>
  <si>
    <t>Të ardhura totale gjithëpërfshirëse për vitin:</t>
  </si>
  <si>
    <t>Fitimi / Humbja e vitit</t>
  </si>
  <si>
    <t>Të ardhura të tjera gjithëpërfshirëse:</t>
  </si>
  <si>
    <t>Totali i të ardhura gjithëpërfshirëse për vitin:</t>
  </si>
  <si>
    <t>Transaksionet me pronarët e njësisë ekonomike të njohura direkt në kapital:</t>
  </si>
  <si>
    <t>Emetimi i kapitalit të nënshkruar</t>
  </si>
  <si>
    <t>Dividendë të paguar</t>
  </si>
  <si>
    <t>Totali i transaksioneve me pronarët e njësisë ekonomike</t>
  </si>
  <si>
    <t>Pozicioni financiar i rideklaruar më 31 dhjetor 2017</t>
  </si>
  <si>
    <t>Pozicioni financiar më 31 dhjetor 2019</t>
  </si>
  <si>
    <t>DIFERENCA</t>
  </si>
  <si>
    <t>Pozicioni financiar i rideklaruar më 01 janar 2019</t>
  </si>
  <si>
    <t>Paraardhese</t>
  </si>
  <si>
    <t>Pozicioni financiar i rideklaruar më 01 janar 2020</t>
  </si>
  <si>
    <t>Pozicioni financiar më 31 dhjetor 2020</t>
  </si>
  <si>
    <t>Emertimi dhe Forma ligjore :</t>
  </si>
  <si>
    <t>NIPT -i:</t>
  </si>
  <si>
    <t xml:space="preserve">Adresa e Selise: </t>
  </si>
  <si>
    <t>Data e Krijimit :</t>
  </si>
  <si>
    <t>Veprimtaria  Kryesore:</t>
  </si>
  <si>
    <t>P A S Q Y R A T     F I N A N C I A R E</t>
  </si>
  <si>
    <t>(Kuadri ligjor: Ligjit Nr.25/2018 dt.10.05.2018"Për Kontabilitetin dhe Pasqyrat Financiare". Pasqyrave Financiare janë hartuar sipas Standardeve Kontabël Kombëtare SKKP Nr.2, i ndryshuar)</t>
  </si>
  <si>
    <t>Pasqyra Financiare jane individuale</t>
  </si>
  <si>
    <t>Po</t>
  </si>
  <si>
    <t>Pasqyra Financiare jane te konsoliduara</t>
  </si>
  <si>
    <t>Jo</t>
  </si>
  <si>
    <t>Pasqyra Financiare jane te shprehura ne</t>
  </si>
  <si>
    <t>Leke</t>
  </si>
  <si>
    <t>Pasqyra Financiare jane te rumbullakosura ne</t>
  </si>
  <si>
    <t xml:space="preserve">  Periudha  Kontabel e Pasqyrave Financiare</t>
  </si>
  <si>
    <t>Nga</t>
  </si>
  <si>
    <t>Deri</t>
  </si>
  <si>
    <t xml:space="preserve">  Data  e  mbylljes se Pasqyrave Financiare</t>
  </si>
  <si>
    <t>L56307702P</t>
  </si>
  <si>
    <t>Rruga "Murat Zhaboli", Prane zyrave te komunes Martanesh</t>
  </si>
  <si>
    <t>Nxierrje dhe tregtim te mineraleve te ndryshme</t>
  </si>
  <si>
    <t>Tregtim me
shumice dhe pakice te mallrave te ndryshme</t>
  </si>
  <si>
    <t>Albmerkuri</t>
  </si>
  <si>
    <t>Kredi</t>
  </si>
  <si>
    <t>Debi</t>
  </si>
  <si>
    <t>te tjera instalime (nga bilanci 2019)</t>
  </si>
  <si>
    <t xml:space="preserve">Debi </t>
  </si>
  <si>
    <t>Viti   2022</t>
  </si>
  <si>
    <t>Pasqyrat financiare te vitit 2022</t>
  </si>
  <si>
    <t>Pasqyrat financiare te vitit  2022</t>
  </si>
  <si>
    <t>Pozicioni financiar i rideklaruar më 01 janar 2022</t>
  </si>
  <si>
    <t>Pozicioni financiar më 31 dhjetor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</si>
</sst>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0"/>
      <name val="Tahoma"/>
      <family val="2"/>
      <charset val="238"/>
    </font>
    <font>
      <sz val="11"/>
      <color theme="1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1"/>
      <name val="Times New Roman"/>
      <family val="1"/>
    </font>
    <font>
      <sz val="10"/>
      <name val="Arial"/>
      <family val="2"/>
    </font>
    <font>
      <b/>
      <sz val="11"/>
      <name val="Times New Roman"/>
      <family val="1"/>
    </font>
    <font>
      <i/>
      <sz val="11"/>
      <color theme="9" tint="0.3999755851924192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mbria"/>
      <family val="1"/>
    </font>
    <font>
      <b/>
      <sz val="9"/>
      <name val="Cambria"/>
      <family val="1"/>
    </font>
    <font>
      <b/>
      <sz val="12"/>
      <name val="Cambria"/>
      <family val="1"/>
    </font>
    <font>
      <b/>
      <sz val="9"/>
      <color indexed="8"/>
      <name val="Cambria"/>
      <family val="1"/>
      <scheme val="major"/>
    </font>
    <font>
      <b/>
      <sz val="26"/>
      <name val="Cambria"/>
      <family val="1"/>
    </font>
    <font>
      <b/>
      <sz val="11"/>
      <color indexed="8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indexed="9"/>
        <bgColor indexed="64"/>
      </patternFill>
    </fill>
  </fills>
  <borders count="1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5" fillId="0" borderId="0"/>
    <xf numFmtId="0" fontId="20" fillId="0" borderId="0"/>
    <xf numFmtId="0" fontId="21" fillId="0" borderId="0"/>
  </cellStyleXfs>
  <cellXfs count="138">
    <xf numFmtId="0" fontId="0" fillId="0" borderId="0" xfId="0"/>
    <xf numFmtId="0" fontId="3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3" fontId="8" fillId="0" borderId="0" xfId="0" applyNumberFormat="1" applyFont="1" applyAlignment="1">
      <alignment horizontal="center" vertical="center"/>
    </xf>
    <xf numFmtId="3" fontId="9" fillId="0" borderId="0" xfId="0" applyNumberFormat="1" applyFont="1" applyAlignment="1">
      <alignment vertical="center"/>
    </xf>
    <xf numFmtId="0" fontId="8" fillId="0" borderId="0" xfId="2" applyFont="1" applyAlignment="1">
      <alignment horizontal="left" vertical="center"/>
    </xf>
    <xf numFmtId="0" fontId="11" fillId="0" borderId="0" xfId="0" applyFont="1"/>
    <xf numFmtId="0" fontId="6" fillId="0" borderId="0" xfId="0" applyFont="1" applyAlignment="1">
      <alignment wrapText="1"/>
    </xf>
    <xf numFmtId="37" fontId="11" fillId="2" borderId="0" xfId="0" applyNumberFormat="1" applyFont="1" applyFill="1"/>
    <xf numFmtId="37" fontId="11" fillId="0" borderId="0" xfId="0" applyNumberFormat="1" applyFont="1"/>
    <xf numFmtId="37" fontId="3" fillId="0" borderId="0" xfId="0" applyNumberFormat="1" applyFont="1"/>
    <xf numFmtId="0" fontId="12" fillId="0" borderId="0" xfId="0" applyFont="1" applyAlignment="1">
      <alignment horizontal="left" wrapText="1" indent="2"/>
    </xf>
    <xf numFmtId="37" fontId="8" fillId="0" borderId="1" xfId="0" applyNumberFormat="1" applyFont="1" applyBorder="1" applyAlignment="1">
      <alignment vertical="center"/>
    </xf>
    <xf numFmtId="37" fontId="4" fillId="0" borderId="0" xfId="0" applyNumberFormat="1" applyFont="1"/>
    <xf numFmtId="37" fontId="9" fillId="0" borderId="0" xfId="0" applyNumberFormat="1" applyFont="1" applyAlignment="1">
      <alignment vertical="center"/>
    </xf>
    <xf numFmtId="37" fontId="8" fillId="0" borderId="2" xfId="0" applyNumberFormat="1" applyFont="1" applyBorder="1" applyAlignment="1">
      <alignment vertical="center"/>
    </xf>
    <xf numFmtId="0" fontId="8" fillId="0" borderId="0" xfId="2" applyFont="1" applyAlignment="1">
      <alignment vertical="center"/>
    </xf>
    <xf numFmtId="37" fontId="8" fillId="0" borderId="3" xfId="0" applyNumberFormat="1" applyFont="1" applyBorder="1" applyAlignment="1">
      <alignment vertical="center"/>
    </xf>
    <xf numFmtId="37" fontId="3" fillId="0" borderId="1" xfId="0" applyNumberFormat="1" applyFont="1" applyBorder="1"/>
    <xf numFmtId="0" fontId="13" fillId="0" borderId="0" xfId="0" applyFont="1" applyAlignment="1">
      <alignment wrapText="1"/>
    </xf>
    <xf numFmtId="14" fontId="14" fillId="0" borderId="0" xfId="2" applyNumberFormat="1" applyFont="1" applyAlignment="1">
      <alignment horizontal="center" vertical="center"/>
    </xf>
    <xf numFmtId="0" fontId="6" fillId="0" borderId="0" xfId="0" applyFont="1" applyAlignment="1">
      <alignment vertical="top" wrapText="1"/>
    </xf>
    <xf numFmtId="0" fontId="14" fillId="0" borderId="0" xfId="2" applyFont="1" applyAlignment="1">
      <alignment horizontal="center" vertical="center"/>
    </xf>
    <xf numFmtId="0" fontId="16" fillId="0" borderId="0" xfId="3" applyFont="1" applyAlignment="1">
      <alignment vertical="center"/>
    </xf>
    <xf numFmtId="0" fontId="14" fillId="0" borderId="0" xfId="3" applyFont="1" applyAlignment="1">
      <alignment horizontal="center" vertical="center"/>
    </xf>
    <xf numFmtId="0" fontId="17" fillId="0" borderId="0" xfId="3" applyFont="1" applyAlignment="1">
      <alignment vertical="center"/>
    </xf>
    <xf numFmtId="37" fontId="17" fillId="0" borderId="0" xfId="3" applyNumberFormat="1" applyFont="1" applyAlignment="1">
      <alignment vertical="center"/>
    </xf>
    <xf numFmtId="0" fontId="14" fillId="0" borderId="0" xfId="3" applyFont="1" applyAlignment="1">
      <alignment vertical="center"/>
    </xf>
    <xf numFmtId="0" fontId="14" fillId="0" borderId="0" xfId="3" applyFont="1" applyAlignment="1">
      <alignment horizontal="left" vertical="center" wrapText="1"/>
    </xf>
    <xf numFmtId="0" fontId="18" fillId="0" borderId="0" xfId="0" applyFont="1" applyAlignment="1">
      <alignment vertical="center"/>
    </xf>
    <xf numFmtId="37" fontId="4" fillId="0" borderId="0" xfId="1" applyNumberFormat="1" applyFont="1" applyFill="1" applyBorder="1" applyAlignment="1" applyProtection="1">
      <alignment horizontal="right" wrapText="1"/>
    </xf>
    <xf numFmtId="37" fontId="11" fillId="0" borderId="0" xfId="0" applyNumberFormat="1" applyFont="1" applyAlignment="1">
      <alignment horizontal="right"/>
    </xf>
    <xf numFmtId="0" fontId="19" fillId="0" borderId="0" xfId="0" applyFont="1"/>
    <xf numFmtId="37" fontId="4" fillId="2" borderId="0" xfId="1" applyNumberFormat="1" applyFont="1" applyFill="1" applyBorder="1" applyAlignment="1" applyProtection="1">
      <alignment horizontal="right" wrapText="1"/>
    </xf>
    <xf numFmtId="0" fontId="12" fillId="3" borderId="0" xfId="0" applyFont="1" applyFill="1"/>
    <xf numFmtId="0" fontId="6" fillId="4" borderId="0" xfId="0" applyFont="1" applyFill="1" applyAlignment="1">
      <alignment wrapText="1"/>
    </xf>
    <xf numFmtId="37" fontId="3" fillId="0" borderId="1" xfId="0" applyNumberFormat="1" applyFont="1" applyBorder="1" applyAlignment="1">
      <alignment horizontal="right"/>
    </xf>
    <xf numFmtId="37" fontId="3" fillId="0" borderId="0" xfId="0" applyNumberFormat="1" applyFont="1" applyAlignment="1">
      <alignment horizontal="right"/>
    </xf>
    <xf numFmtId="0" fontId="6" fillId="0" borderId="2" xfId="0" applyFont="1" applyBorder="1" applyAlignment="1">
      <alignment wrapText="1"/>
    </xf>
    <xf numFmtId="37" fontId="11" fillId="0" borderId="2" xfId="0" applyNumberFormat="1" applyFont="1" applyBorder="1" applyAlignment="1">
      <alignment horizontal="right"/>
    </xf>
    <xf numFmtId="0" fontId="6" fillId="0" borderId="0" xfId="4" applyFont="1" applyAlignment="1">
      <alignment wrapText="1"/>
    </xf>
    <xf numFmtId="37" fontId="13" fillId="0" borderId="0" xfId="1" applyNumberFormat="1" applyFont="1" applyFill="1" applyBorder="1" applyAlignment="1" applyProtection="1">
      <alignment horizontal="right" wrapText="1"/>
    </xf>
    <xf numFmtId="37" fontId="13" fillId="2" borderId="0" xfId="1" applyNumberFormat="1" applyFont="1" applyFill="1" applyBorder="1" applyAlignment="1" applyProtection="1">
      <alignment horizontal="right" wrapText="1"/>
    </xf>
    <xf numFmtId="0" fontId="16" fillId="0" borderId="0" xfId="5" applyFont="1" applyAlignment="1">
      <alignment horizontal="center"/>
    </xf>
    <xf numFmtId="0" fontId="12" fillId="4" borderId="0" xfId="0" applyFont="1" applyFill="1" applyAlignment="1">
      <alignment horizontal="left" wrapText="1" indent="2"/>
    </xf>
    <xf numFmtId="164" fontId="4" fillId="0" borderId="0" xfId="1" applyNumberFormat="1" applyFont="1" applyFill="1" applyBorder="1" applyAlignment="1" applyProtection="1"/>
    <xf numFmtId="37" fontId="8" fillId="0" borderId="1" xfId="4" applyNumberFormat="1" applyFont="1" applyBorder="1" applyAlignment="1">
      <alignment horizontal="right" vertical="center"/>
    </xf>
    <xf numFmtId="0" fontId="13" fillId="0" borderId="0" xfId="4" applyFont="1" applyAlignment="1">
      <alignment wrapText="1"/>
    </xf>
    <xf numFmtId="37" fontId="11" fillId="0" borderId="0" xfId="4" applyNumberFormat="1" applyFont="1" applyAlignment="1">
      <alignment horizontal="right"/>
    </xf>
    <xf numFmtId="37" fontId="3" fillId="0" borderId="2" xfId="4" applyNumberFormat="1" applyFont="1" applyBorder="1" applyAlignment="1">
      <alignment horizontal="right"/>
    </xf>
    <xf numFmtId="0" fontId="19" fillId="0" borderId="0" xfId="4" applyFont="1" applyAlignment="1">
      <alignment wrapText="1"/>
    </xf>
    <xf numFmtId="0" fontId="16" fillId="0" borderId="0" xfId="5" applyFont="1" applyAlignment="1">
      <alignment horizontal="center" vertical="center"/>
    </xf>
    <xf numFmtId="0" fontId="16" fillId="0" borderId="0" xfId="5" applyFont="1" applyAlignment="1">
      <alignment vertical="center"/>
    </xf>
    <xf numFmtId="0" fontId="14" fillId="0" borderId="0" xfId="2" applyFont="1"/>
    <xf numFmtId="0" fontId="14" fillId="0" borderId="0" xfId="2" applyFont="1" applyAlignment="1">
      <alignment horizontal="center"/>
    </xf>
    <xf numFmtId="0" fontId="7" fillId="0" borderId="0" xfId="0" applyFont="1" applyAlignment="1">
      <alignment horizontal="left"/>
    </xf>
    <xf numFmtId="38" fontId="11" fillId="0" borderId="0" xfId="0" applyNumberFormat="1" applyFont="1"/>
    <xf numFmtId="0" fontId="12" fillId="0" borderId="0" xfId="0" applyFont="1" applyAlignment="1">
      <alignment wrapText="1"/>
    </xf>
    <xf numFmtId="0" fontId="13" fillId="0" borderId="0" xfId="0" applyFont="1" applyAlignment="1">
      <alignment horizontal="left" wrapText="1" indent="2"/>
    </xf>
    <xf numFmtId="0" fontId="13" fillId="0" borderId="0" xfId="0" applyFont="1" applyAlignment="1">
      <alignment horizontal="left" indent="2"/>
    </xf>
    <xf numFmtId="0" fontId="6" fillId="0" borderId="0" xfId="2" applyFont="1" applyAlignment="1">
      <alignment vertical="top" wrapText="1"/>
    </xf>
    <xf numFmtId="37" fontId="3" fillId="0" borderId="3" xfId="0" applyNumberFormat="1" applyFont="1" applyBorder="1"/>
    <xf numFmtId="0" fontId="13" fillId="0" borderId="0" xfId="0" applyFont="1" applyAlignment="1">
      <alignment horizontal="left" wrapText="1"/>
    </xf>
    <xf numFmtId="0" fontId="6" fillId="2" borderId="0" xfId="0" applyFont="1" applyFill="1" applyAlignment="1">
      <alignment horizontal="left" wrapText="1"/>
    </xf>
    <xf numFmtId="37" fontId="3" fillId="2" borderId="2" xfId="0" applyNumberFormat="1" applyFont="1" applyFill="1" applyBorder="1"/>
    <xf numFmtId="37" fontId="3" fillId="2" borderId="0" xfId="0" applyNumberFormat="1" applyFont="1" applyFill="1"/>
    <xf numFmtId="164" fontId="17" fillId="0" borderId="0" xfId="3" applyNumberFormat="1" applyFont="1" applyAlignment="1">
      <alignment vertical="center"/>
    </xf>
    <xf numFmtId="1" fontId="17" fillId="0" borderId="0" xfId="3" applyNumberFormat="1" applyFont="1" applyAlignment="1">
      <alignment vertical="center"/>
    </xf>
    <xf numFmtId="0" fontId="23" fillId="0" borderId="0" xfId="0" applyFont="1"/>
    <xf numFmtId="0" fontId="2" fillId="0" borderId="4" xfId="0" applyFont="1" applyBorder="1" applyAlignment="1">
      <alignment horizontal="center" vertical="center" textRotation="90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5" fillId="5" borderId="6" xfId="0" applyFont="1" applyFill="1" applyBorder="1" applyAlignment="1">
      <alignment horizontal="center" vertical="center" wrapText="1"/>
    </xf>
    <xf numFmtId="164" fontId="25" fillId="5" borderId="0" xfId="1" applyNumberFormat="1" applyFont="1" applyFill="1" applyBorder="1" applyAlignment="1">
      <alignment horizontal="center" vertical="center" wrapText="1"/>
    </xf>
    <xf numFmtId="164" fontId="25" fillId="5" borderId="0" xfId="1" applyNumberFormat="1" applyFont="1" applyFill="1" applyBorder="1" applyAlignment="1">
      <alignment horizontal="center" vertical="center"/>
    </xf>
    <xf numFmtId="164" fontId="25" fillId="5" borderId="7" xfId="1" applyNumberFormat="1" applyFont="1" applyFill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164" fontId="23" fillId="0" borderId="0" xfId="1" applyNumberFormat="1" applyFont="1" applyBorder="1" applyAlignment="1">
      <alignment horizontal="center" vertical="center" wrapText="1"/>
    </xf>
    <xf numFmtId="164" fontId="25" fillId="0" borderId="0" xfId="1" applyNumberFormat="1" applyFont="1" applyBorder="1" applyAlignment="1">
      <alignment horizontal="center" vertical="center" wrapText="1"/>
    </xf>
    <xf numFmtId="164" fontId="25" fillId="0" borderId="7" xfId="1" applyNumberFormat="1" applyFont="1" applyBorder="1" applyAlignment="1">
      <alignment horizontal="center" vertical="center" wrapText="1"/>
    </xf>
    <xf numFmtId="0" fontId="25" fillId="5" borderId="8" xfId="0" applyFont="1" applyFill="1" applyBorder="1" applyAlignment="1">
      <alignment horizontal="center" vertical="center" wrapText="1"/>
    </xf>
    <xf numFmtId="164" fontId="25" fillId="5" borderId="3" xfId="1" applyNumberFormat="1" applyFont="1" applyFill="1" applyBorder="1" applyAlignment="1">
      <alignment horizontal="center" vertical="center" wrapText="1"/>
    </xf>
    <xf numFmtId="164" fontId="25" fillId="5" borderId="9" xfId="1" applyNumberFormat="1" applyFont="1" applyFill="1" applyBorder="1" applyAlignment="1">
      <alignment horizontal="center" vertical="center" wrapText="1"/>
    </xf>
    <xf numFmtId="0" fontId="25" fillId="0" borderId="6" xfId="0" applyFont="1" applyBorder="1" applyAlignment="1">
      <alignment horizontal="center" vertical="center" wrapText="1"/>
    </xf>
    <xf numFmtId="0" fontId="23" fillId="6" borderId="0" xfId="0" applyFont="1" applyFill="1" applyAlignment="1">
      <alignment horizontal="center" vertical="center"/>
    </xf>
    <xf numFmtId="0" fontId="23" fillId="6" borderId="0" xfId="0" applyFont="1" applyFill="1" applyAlignment="1">
      <alignment vertical="center"/>
    </xf>
    <xf numFmtId="164" fontId="23" fillId="6" borderId="0" xfId="0" applyNumberFormat="1" applyFont="1" applyFill="1" applyAlignment="1">
      <alignment vertical="center"/>
    </xf>
    <xf numFmtId="0" fontId="23" fillId="6" borderId="0" xfId="0" applyFont="1" applyFill="1"/>
    <xf numFmtId="0" fontId="23" fillId="0" borderId="0" xfId="0" applyFont="1" applyAlignment="1">
      <alignment horizontal="center" vertical="center"/>
    </xf>
    <xf numFmtId="0" fontId="23" fillId="0" borderId="0" xfId="0" applyFont="1" applyAlignment="1">
      <alignment vertical="center"/>
    </xf>
    <xf numFmtId="164" fontId="4" fillId="0" borderId="10" xfId="1" applyNumberFormat="1" applyFont="1" applyFill="1" applyBorder="1" applyAlignment="1" applyProtection="1"/>
    <xf numFmtId="0" fontId="26" fillId="7" borderId="11" xfId="0" applyFont="1" applyFill="1" applyBorder="1"/>
    <xf numFmtId="0" fontId="26" fillId="7" borderId="12" xfId="0" applyFont="1" applyFill="1" applyBorder="1"/>
    <xf numFmtId="0" fontId="26" fillId="7" borderId="13" xfId="0" applyFont="1" applyFill="1" applyBorder="1"/>
    <xf numFmtId="0" fontId="26" fillId="7" borderId="0" xfId="0" applyFont="1" applyFill="1"/>
    <xf numFmtId="0" fontId="27" fillId="7" borderId="14" xfId="0" applyFont="1" applyFill="1" applyBorder="1"/>
    <xf numFmtId="0" fontId="27" fillId="7" borderId="0" xfId="0" applyFont="1" applyFill="1"/>
    <xf numFmtId="0" fontId="27" fillId="7" borderId="15" xfId="0" applyFont="1" applyFill="1" applyBorder="1"/>
    <xf numFmtId="0" fontId="26" fillId="7" borderId="14" xfId="0" applyFont="1" applyFill="1" applyBorder="1"/>
    <xf numFmtId="0" fontId="26" fillId="7" borderId="15" xfId="0" applyFont="1" applyFill="1" applyBorder="1"/>
    <xf numFmtId="0" fontId="27" fillId="7" borderId="14" xfId="0" applyFont="1" applyFill="1" applyBorder="1" applyAlignment="1">
      <alignment horizontal="center" vertical="center" wrapText="1"/>
    </xf>
    <xf numFmtId="0" fontId="27" fillId="7" borderId="0" xfId="0" applyFont="1" applyFill="1" applyAlignment="1">
      <alignment horizontal="center" vertical="center" wrapText="1"/>
    </xf>
    <xf numFmtId="0" fontId="28" fillId="7" borderId="14" xfId="0" applyFont="1" applyFill="1" applyBorder="1"/>
    <xf numFmtId="0" fontId="27" fillId="7" borderId="0" xfId="0" applyFont="1" applyFill="1" applyAlignment="1">
      <alignment horizontal="center"/>
    </xf>
    <xf numFmtId="0" fontId="28" fillId="7" borderId="0" xfId="0" applyFont="1" applyFill="1"/>
    <xf numFmtId="0" fontId="28" fillId="7" borderId="15" xfId="0" applyFont="1" applyFill="1" applyBorder="1"/>
    <xf numFmtId="0" fontId="26" fillId="7" borderId="16" xfId="0" applyFont="1" applyFill="1" applyBorder="1"/>
    <xf numFmtId="0" fontId="26" fillId="7" borderId="17" xfId="0" applyFont="1" applyFill="1" applyBorder="1"/>
    <xf numFmtId="0" fontId="26" fillId="7" borderId="18" xfId="0" applyFont="1" applyFill="1" applyBorder="1"/>
    <xf numFmtId="37" fontId="9" fillId="2" borderId="0" xfId="0" applyNumberFormat="1" applyFont="1" applyFill="1"/>
    <xf numFmtId="164" fontId="0" fillId="0" borderId="0" xfId="1" applyNumberFormat="1" applyFont="1"/>
    <xf numFmtId="164" fontId="31" fillId="0" borderId="10" xfId="1" applyNumberFormat="1" applyFont="1" applyFill="1" applyBorder="1" applyAlignment="1" applyProtection="1"/>
    <xf numFmtId="164" fontId="31" fillId="0" borderId="0" xfId="1" applyNumberFormat="1" applyFont="1" applyFill="1" applyBorder="1" applyAlignment="1" applyProtection="1"/>
    <xf numFmtId="0" fontId="27" fillId="7" borderId="3" xfId="0" applyFont="1" applyFill="1" applyBorder="1" applyAlignment="1">
      <alignment horizontal="center"/>
    </xf>
    <xf numFmtId="0" fontId="28" fillId="7" borderId="10" xfId="0" applyFont="1" applyFill="1" applyBorder="1" applyAlignment="1">
      <alignment horizontal="center"/>
    </xf>
    <xf numFmtId="0" fontId="27" fillId="7" borderId="1" xfId="0" applyFont="1" applyFill="1" applyBorder="1" applyAlignment="1">
      <alignment horizontal="center"/>
    </xf>
    <xf numFmtId="0" fontId="27" fillId="7" borderId="10" xfId="0" applyFont="1" applyFill="1" applyBorder="1" applyAlignment="1">
      <alignment horizontal="center"/>
    </xf>
    <xf numFmtId="14" fontId="27" fillId="7" borderId="10" xfId="0" applyNumberFormat="1" applyFont="1" applyFill="1" applyBorder="1" applyAlignment="1">
      <alignment horizontal="center"/>
    </xf>
    <xf numFmtId="0" fontId="29" fillId="0" borderId="1" xfId="0" applyFont="1" applyBorder="1" applyAlignment="1">
      <alignment horizontal="center" wrapText="1"/>
    </xf>
    <xf numFmtId="0" fontId="29" fillId="0" borderId="10" xfId="0" applyFont="1" applyBorder="1" applyAlignment="1">
      <alignment horizontal="center" wrapText="1"/>
    </xf>
    <xf numFmtId="0" fontId="30" fillId="7" borderId="14" xfId="0" applyFont="1" applyFill="1" applyBorder="1" applyAlignment="1">
      <alignment horizontal="center"/>
    </xf>
    <xf numFmtId="0" fontId="30" fillId="7" borderId="0" xfId="0" applyFont="1" applyFill="1" applyAlignment="1">
      <alignment horizontal="center"/>
    </xf>
    <xf numFmtId="0" fontId="30" fillId="7" borderId="15" xfId="0" applyFont="1" applyFill="1" applyBorder="1" applyAlignment="1">
      <alignment horizontal="center"/>
    </xf>
    <xf numFmtId="0" fontId="27" fillId="7" borderId="14" xfId="0" applyFont="1" applyFill="1" applyBorder="1" applyAlignment="1">
      <alignment horizontal="center" vertical="center" wrapText="1"/>
    </xf>
    <xf numFmtId="0" fontId="27" fillId="7" borderId="0" xfId="0" applyFont="1" applyFill="1" applyAlignment="1">
      <alignment horizontal="center" vertical="center" wrapText="1"/>
    </xf>
    <xf numFmtId="0" fontId="27" fillId="7" borderId="15" xfId="0" applyFont="1" applyFill="1" applyBorder="1" applyAlignment="1">
      <alignment horizontal="center" vertical="center" wrapText="1"/>
    </xf>
    <xf numFmtId="0" fontId="30" fillId="7" borderId="14" xfId="0" applyFont="1" applyFill="1" applyBorder="1" applyAlignment="1">
      <alignment horizontal="center" vertical="center"/>
    </xf>
    <xf numFmtId="0" fontId="30" fillId="7" borderId="0" xfId="0" applyFont="1" applyFill="1" applyAlignment="1">
      <alignment horizontal="center" vertical="center"/>
    </xf>
    <xf numFmtId="0" fontId="30" fillId="7" borderId="15" xfId="0" applyFont="1" applyFill="1" applyBorder="1" applyAlignment="1">
      <alignment horizontal="center" vertical="center"/>
    </xf>
    <xf numFmtId="14" fontId="27" fillId="7" borderId="3" xfId="0" applyNumberFormat="1" applyFont="1" applyFill="1" applyBorder="1" applyAlignment="1">
      <alignment horizontal="center"/>
    </xf>
    <xf numFmtId="0" fontId="22" fillId="0" borderId="0" xfId="0" applyFont="1" applyAlignment="1">
      <alignment horizontal="center" vertical="center"/>
    </xf>
    <xf numFmtId="0" fontId="24" fillId="0" borderId="0" xfId="0" applyFont="1" applyAlignment="1">
      <alignment horizontal="center"/>
    </xf>
    <xf numFmtId="0" fontId="14" fillId="0" borderId="0" xfId="3" applyFont="1" applyAlignment="1">
      <alignment vertical="center" wrapText="1"/>
    </xf>
    <xf numFmtId="0" fontId="23" fillId="6" borderId="0" xfId="0" applyFont="1" applyFill="1" applyAlignment="1">
      <alignment horizontal="center" vertical="center"/>
    </xf>
  </cellXfs>
  <cellStyles count="6">
    <cellStyle name="Comma" xfId="1" builtinId="3"/>
    <cellStyle name="Normal" xfId="0" builtinId="0"/>
    <cellStyle name="Normal 21 2" xfId="4" xr:uid="{00000000-0005-0000-0000-000002000000}"/>
    <cellStyle name="Normal 3" xfId="2" xr:uid="{00000000-0005-0000-0000-000003000000}"/>
    <cellStyle name="Normal_Albania_-__Income_Statement_September_2009" xfId="5" xr:uid="{00000000-0005-0000-0000-000004000000}"/>
    <cellStyle name="Normal_SHEET" xfId="3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2"/>
  <sheetViews>
    <sheetView topLeftCell="A25" workbookViewId="0">
      <selection activeCell="G51" sqref="G51:H51"/>
    </sheetView>
  </sheetViews>
  <sheetFormatPr defaultColWidth="9.140625" defaultRowHeight="12.75" x14ac:dyDescent="0.2"/>
  <cols>
    <col min="1" max="1" width="6.7109375" style="98" customWidth="1"/>
    <col min="2" max="8" width="9.140625" style="98"/>
    <col min="9" max="9" width="7.140625" style="98" customWidth="1"/>
    <col min="10" max="16384" width="9.140625" style="98"/>
  </cols>
  <sheetData>
    <row r="1" spans="1:10" x14ac:dyDescent="0.2">
      <c r="A1" s="95"/>
      <c r="B1" s="96"/>
      <c r="C1" s="96"/>
      <c r="D1" s="96"/>
      <c r="E1" s="96"/>
      <c r="F1" s="96"/>
      <c r="G1" s="96"/>
      <c r="H1" s="96"/>
      <c r="I1" s="96"/>
      <c r="J1" s="97"/>
    </row>
    <row r="2" spans="1:10" s="100" customFormat="1" ht="15.75" x14ac:dyDescent="0.25">
      <c r="A2" s="99"/>
      <c r="B2" s="100" t="s">
        <v>224</v>
      </c>
      <c r="E2" s="118" t="s">
        <v>246</v>
      </c>
      <c r="F2" s="118"/>
      <c r="G2" s="118"/>
      <c r="H2" s="118"/>
      <c r="I2" s="118"/>
      <c r="J2" s="101"/>
    </row>
    <row r="3" spans="1:10" s="100" customFormat="1" ht="12" x14ac:dyDescent="0.2">
      <c r="A3" s="99"/>
      <c r="B3" s="100" t="s">
        <v>225</v>
      </c>
      <c r="E3" s="119" t="s">
        <v>242</v>
      </c>
      <c r="F3" s="119"/>
      <c r="G3" s="119"/>
      <c r="H3" s="119"/>
      <c r="I3" s="119"/>
      <c r="J3" s="101"/>
    </row>
    <row r="4" spans="1:10" s="100" customFormat="1" ht="12" x14ac:dyDescent="0.2">
      <c r="A4" s="99"/>
      <c r="B4" s="100" t="s">
        <v>226</v>
      </c>
      <c r="E4" s="120" t="s">
        <v>243</v>
      </c>
      <c r="F4" s="120"/>
      <c r="G4" s="120"/>
      <c r="H4" s="120"/>
      <c r="I4" s="120"/>
      <c r="J4" s="101"/>
    </row>
    <row r="5" spans="1:10" s="100" customFormat="1" ht="15" customHeight="1" x14ac:dyDescent="0.2">
      <c r="A5" s="99"/>
      <c r="E5" s="119"/>
      <c r="F5" s="119"/>
      <c r="G5" s="119"/>
      <c r="H5" s="119"/>
      <c r="I5" s="119"/>
      <c r="J5" s="101"/>
    </row>
    <row r="6" spans="1:10" s="100" customFormat="1" ht="12" x14ac:dyDescent="0.2">
      <c r="A6" s="99"/>
      <c r="B6" s="100" t="s">
        <v>227</v>
      </c>
      <c r="E6" s="121">
        <v>42011</v>
      </c>
      <c r="F6" s="121"/>
      <c r="G6" s="121"/>
      <c r="H6" s="121"/>
      <c r="I6" s="121"/>
      <c r="J6" s="101"/>
    </row>
    <row r="7" spans="1:10" s="100" customFormat="1" ht="12" x14ac:dyDescent="0.2">
      <c r="A7" s="99"/>
      <c r="J7" s="101"/>
    </row>
    <row r="8" spans="1:10" s="100" customFormat="1" ht="12" x14ac:dyDescent="0.2">
      <c r="A8" s="99"/>
      <c r="B8" s="100" t="s">
        <v>228</v>
      </c>
      <c r="E8" s="120" t="s">
        <v>244</v>
      </c>
      <c r="F8" s="120"/>
      <c r="G8" s="120"/>
      <c r="H8" s="120"/>
      <c r="I8" s="120"/>
      <c r="J8" s="101"/>
    </row>
    <row r="9" spans="1:10" s="100" customFormat="1" ht="12" customHeight="1" x14ac:dyDescent="0.2">
      <c r="A9" s="99"/>
      <c r="E9" s="122" t="s">
        <v>245</v>
      </c>
      <c r="F9" s="122"/>
      <c r="G9" s="122"/>
      <c r="H9" s="122"/>
      <c r="I9" s="122"/>
      <c r="J9" s="101"/>
    </row>
    <row r="10" spans="1:10" s="100" customFormat="1" ht="12" x14ac:dyDescent="0.2">
      <c r="A10" s="99"/>
      <c r="E10" s="123"/>
      <c r="F10" s="123"/>
      <c r="G10" s="123"/>
      <c r="H10" s="123"/>
      <c r="I10" s="123"/>
      <c r="J10" s="101"/>
    </row>
    <row r="11" spans="1:10" x14ac:dyDescent="0.2">
      <c r="A11" s="102"/>
      <c r="J11" s="103"/>
    </row>
    <row r="12" spans="1:10" x14ac:dyDescent="0.2">
      <c r="A12" s="102"/>
      <c r="J12" s="103"/>
    </row>
    <row r="13" spans="1:10" x14ac:dyDescent="0.2">
      <c r="A13" s="102"/>
      <c r="J13" s="103"/>
    </row>
    <row r="14" spans="1:10" x14ac:dyDescent="0.2">
      <c r="A14" s="102"/>
      <c r="J14" s="103"/>
    </row>
    <row r="15" spans="1:10" x14ac:dyDescent="0.2">
      <c r="A15" s="102"/>
      <c r="J15" s="103"/>
    </row>
    <row r="16" spans="1:10" x14ac:dyDescent="0.2">
      <c r="A16" s="102"/>
      <c r="J16" s="103"/>
    </row>
    <row r="17" spans="1:10" x14ac:dyDescent="0.2">
      <c r="A17" s="102"/>
      <c r="J17" s="103"/>
    </row>
    <row r="18" spans="1:10" x14ac:dyDescent="0.2">
      <c r="A18" s="102"/>
      <c r="J18" s="103"/>
    </row>
    <row r="19" spans="1:10" x14ac:dyDescent="0.2">
      <c r="A19" s="102"/>
      <c r="J19" s="103"/>
    </row>
    <row r="20" spans="1:10" x14ac:dyDescent="0.2">
      <c r="A20" s="102"/>
      <c r="J20" s="103"/>
    </row>
    <row r="21" spans="1:10" x14ac:dyDescent="0.2">
      <c r="A21" s="102"/>
      <c r="J21" s="103"/>
    </row>
    <row r="22" spans="1:10" x14ac:dyDescent="0.2">
      <c r="A22" s="102"/>
      <c r="J22" s="103"/>
    </row>
    <row r="23" spans="1:10" ht="33" x14ac:dyDescent="0.45">
      <c r="A23" s="124" t="s">
        <v>229</v>
      </c>
      <c r="B23" s="125"/>
      <c r="C23" s="125"/>
      <c r="D23" s="125"/>
      <c r="E23" s="125"/>
      <c r="F23" s="125"/>
      <c r="G23" s="125"/>
      <c r="H23" s="125"/>
      <c r="I23" s="125"/>
      <c r="J23" s="126"/>
    </row>
    <row r="24" spans="1:10" ht="12.75" customHeight="1" x14ac:dyDescent="0.2">
      <c r="A24" s="127" t="s">
        <v>230</v>
      </c>
      <c r="B24" s="128"/>
      <c r="C24" s="128"/>
      <c r="D24" s="128"/>
      <c r="E24" s="128"/>
      <c r="F24" s="128"/>
      <c r="G24" s="128"/>
      <c r="H24" s="128"/>
      <c r="I24" s="128"/>
      <c r="J24" s="129"/>
    </row>
    <row r="25" spans="1:10" x14ac:dyDescent="0.2">
      <c r="A25" s="127"/>
      <c r="B25" s="128"/>
      <c r="C25" s="128"/>
      <c r="D25" s="128"/>
      <c r="E25" s="128"/>
      <c r="F25" s="128"/>
      <c r="G25" s="128"/>
      <c r="H25" s="128"/>
      <c r="I25" s="128"/>
      <c r="J25" s="129"/>
    </row>
    <row r="26" spans="1:10" x14ac:dyDescent="0.2">
      <c r="A26" s="104"/>
      <c r="B26" s="105"/>
      <c r="C26" s="105"/>
      <c r="D26" s="105"/>
      <c r="E26" s="105"/>
      <c r="F26" s="105"/>
      <c r="G26" s="105"/>
      <c r="H26" s="105"/>
      <c r="I26" s="105"/>
      <c r="J26" s="103"/>
    </row>
    <row r="27" spans="1:10" x14ac:dyDescent="0.2">
      <c r="A27" s="104"/>
      <c r="B27" s="105"/>
      <c r="C27" s="105"/>
      <c r="D27" s="105"/>
      <c r="E27" s="105"/>
      <c r="F27" s="105"/>
      <c r="G27" s="105"/>
      <c r="H27" s="105"/>
      <c r="I27" s="105"/>
      <c r="J27" s="103"/>
    </row>
    <row r="28" spans="1:10" x14ac:dyDescent="0.2">
      <c r="A28" s="104"/>
      <c r="B28" s="105"/>
      <c r="C28" s="105"/>
      <c r="D28" s="105"/>
      <c r="E28" s="105"/>
      <c r="F28" s="105"/>
      <c r="G28" s="105"/>
      <c r="H28" s="105"/>
      <c r="I28" s="105"/>
      <c r="J28" s="103"/>
    </row>
    <row r="29" spans="1:10" x14ac:dyDescent="0.2">
      <c r="A29" s="102"/>
      <c r="J29" s="103"/>
    </row>
    <row r="30" spans="1:10" ht="15" customHeight="1" x14ac:dyDescent="0.2">
      <c r="A30" s="130" t="s">
        <v>251</v>
      </c>
      <c r="B30" s="131"/>
      <c r="C30" s="131"/>
      <c r="D30" s="131"/>
      <c r="E30" s="131"/>
      <c r="F30" s="131"/>
      <c r="G30" s="131"/>
      <c r="H30" s="131"/>
      <c r="I30" s="131"/>
      <c r="J30" s="132"/>
    </row>
    <row r="31" spans="1:10" ht="15" customHeight="1" x14ac:dyDescent="0.2">
      <c r="A31" s="130"/>
      <c r="B31" s="131"/>
      <c r="C31" s="131"/>
      <c r="D31" s="131"/>
      <c r="E31" s="131"/>
      <c r="F31" s="131"/>
      <c r="G31" s="131"/>
      <c r="H31" s="131"/>
      <c r="I31" s="131"/>
      <c r="J31" s="132"/>
    </row>
    <row r="32" spans="1:10" x14ac:dyDescent="0.2">
      <c r="A32" s="130"/>
      <c r="B32" s="131"/>
      <c r="C32" s="131"/>
      <c r="D32" s="131"/>
      <c r="E32" s="131"/>
      <c r="F32" s="131"/>
      <c r="G32" s="131"/>
      <c r="H32" s="131"/>
      <c r="I32" s="131"/>
      <c r="J32" s="132"/>
    </row>
    <row r="33" spans="1:10" x14ac:dyDescent="0.2">
      <c r="A33" s="102"/>
      <c r="J33" s="103"/>
    </row>
    <row r="34" spans="1:10" x14ac:dyDescent="0.2">
      <c r="A34" s="102"/>
      <c r="J34" s="103"/>
    </row>
    <row r="35" spans="1:10" x14ac:dyDescent="0.2">
      <c r="A35" s="102"/>
      <c r="J35" s="103"/>
    </row>
    <row r="36" spans="1:10" x14ac:dyDescent="0.2">
      <c r="A36" s="102"/>
      <c r="J36" s="103"/>
    </row>
    <row r="37" spans="1:10" x14ac:dyDescent="0.2">
      <c r="A37" s="102"/>
      <c r="J37" s="103"/>
    </row>
    <row r="38" spans="1:10" x14ac:dyDescent="0.2">
      <c r="A38" s="102"/>
      <c r="J38" s="103"/>
    </row>
    <row r="39" spans="1:10" x14ac:dyDescent="0.2">
      <c r="A39" s="102"/>
      <c r="J39" s="103"/>
    </row>
    <row r="40" spans="1:10" x14ac:dyDescent="0.2">
      <c r="A40" s="102"/>
      <c r="J40" s="103"/>
    </row>
    <row r="41" spans="1:10" x14ac:dyDescent="0.2">
      <c r="A41" s="102"/>
      <c r="J41" s="103"/>
    </row>
    <row r="42" spans="1:10" x14ac:dyDescent="0.2">
      <c r="A42" s="102"/>
      <c r="J42" s="103"/>
    </row>
    <row r="43" spans="1:10" s="100" customFormat="1" ht="12" x14ac:dyDescent="0.2">
      <c r="A43" s="99"/>
      <c r="B43" s="100" t="s">
        <v>231</v>
      </c>
      <c r="G43" s="120" t="s">
        <v>232</v>
      </c>
      <c r="H43" s="120"/>
      <c r="J43" s="101"/>
    </row>
    <row r="44" spans="1:10" s="100" customFormat="1" ht="12" x14ac:dyDescent="0.2">
      <c r="A44" s="99"/>
      <c r="B44" s="100" t="s">
        <v>233</v>
      </c>
      <c r="G44" s="117" t="s">
        <v>234</v>
      </c>
      <c r="H44" s="117"/>
      <c r="J44" s="101"/>
    </row>
    <row r="45" spans="1:10" s="100" customFormat="1" ht="12" x14ac:dyDescent="0.2">
      <c r="A45" s="99"/>
      <c r="B45" s="100" t="s">
        <v>235</v>
      </c>
      <c r="G45" s="117" t="s">
        <v>236</v>
      </c>
      <c r="H45" s="117"/>
      <c r="J45" s="101"/>
    </row>
    <row r="46" spans="1:10" s="100" customFormat="1" ht="12" x14ac:dyDescent="0.2">
      <c r="A46" s="99"/>
      <c r="B46" s="100" t="s">
        <v>237</v>
      </c>
      <c r="G46" s="117" t="s">
        <v>236</v>
      </c>
      <c r="H46" s="117"/>
      <c r="J46" s="101"/>
    </row>
    <row r="47" spans="1:10" x14ac:dyDescent="0.2">
      <c r="A47" s="102"/>
      <c r="J47" s="103"/>
    </row>
    <row r="48" spans="1:10" s="108" customFormat="1" ht="15.75" x14ac:dyDescent="0.25">
      <c r="A48" s="106"/>
      <c r="B48" s="100" t="s">
        <v>238</v>
      </c>
      <c r="C48" s="100"/>
      <c r="D48" s="100"/>
      <c r="E48" s="100"/>
      <c r="F48" s="107" t="s">
        <v>239</v>
      </c>
      <c r="G48" s="121">
        <v>44562</v>
      </c>
      <c r="H48" s="120"/>
      <c r="J48" s="109"/>
    </row>
    <row r="49" spans="1:10" s="108" customFormat="1" ht="15.75" x14ac:dyDescent="0.25">
      <c r="A49" s="106"/>
      <c r="B49" s="100"/>
      <c r="C49" s="100"/>
      <c r="D49" s="100"/>
      <c r="E49" s="100"/>
      <c r="F49" s="107" t="s">
        <v>240</v>
      </c>
      <c r="G49" s="133">
        <v>44926</v>
      </c>
      <c r="H49" s="117"/>
      <c r="J49" s="109"/>
    </row>
    <row r="50" spans="1:10" s="108" customFormat="1" ht="15.75" x14ac:dyDescent="0.25">
      <c r="A50" s="106"/>
      <c r="B50" s="100"/>
      <c r="C50" s="100"/>
      <c r="D50" s="100"/>
      <c r="E50" s="100"/>
      <c r="F50" s="107"/>
      <c r="G50" s="107"/>
      <c r="H50" s="107"/>
      <c r="J50" s="109"/>
    </row>
    <row r="51" spans="1:10" s="108" customFormat="1" ht="15.75" x14ac:dyDescent="0.25">
      <c r="A51" s="106"/>
      <c r="B51" s="100" t="s">
        <v>241</v>
      </c>
      <c r="C51" s="100"/>
      <c r="D51" s="100"/>
      <c r="E51" s="107"/>
      <c r="F51" s="100"/>
      <c r="G51" s="121">
        <v>44999</v>
      </c>
      <c r="H51" s="121"/>
      <c r="J51" s="109"/>
    </row>
    <row r="52" spans="1:10" ht="13.5" thickBot="1" x14ac:dyDescent="0.25">
      <c r="A52" s="110"/>
      <c r="B52" s="111"/>
      <c r="C52" s="111"/>
      <c r="D52" s="111"/>
      <c r="E52" s="111"/>
      <c r="F52" s="111"/>
      <c r="G52" s="111"/>
      <c r="H52" s="111"/>
      <c r="I52" s="111"/>
      <c r="J52" s="112"/>
    </row>
  </sheetData>
  <mergeCells count="17">
    <mergeCell ref="G45:H45"/>
    <mergeCell ref="G46:H46"/>
    <mergeCell ref="G48:H48"/>
    <mergeCell ref="G49:H49"/>
    <mergeCell ref="G51:H51"/>
    <mergeCell ref="G44:H44"/>
    <mergeCell ref="E2:I2"/>
    <mergeCell ref="E3:I3"/>
    <mergeCell ref="E4:I4"/>
    <mergeCell ref="E5:I5"/>
    <mergeCell ref="E6:I6"/>
    <mergeCell ref="E8:I8"/>
    <mergeCell ref="E9:I10"/>
    <mergeCell ref="A23:J23"/>
    <mergeCell ref="A24:J25"/>
    <mergeCell ref="A30:J32"/>
    <mergeCell ref="G43:H4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28"/>
  <sheetViews>
    <sheetView topLeftCell="A94" workbookViewId="0">
      <selection activeCell="C118" sqref="C118"/>
    </sheetView>
  </sheetViews>
  <sheetFormatPr defaultColWidth="9.140625" defaultRowHeight="15" x14ac:dyDescent="0.25"/>
  <cols>
    <col min="1" max="1" width="52.28515625" style="3" customWidth="1"/>
    <col min="2" max="2" width="15.7109375" style="2" customWidth="1"/>
    <col min="3" max="3" width="2.28515625" style="2" customWidth="1"/>
    <col min="4" max="4" width="15.7109375" style="2" customWidth="1"/>
    <col min="5" max="5" width="2.42578125" style="2" customWidth="1"/>
    <col min="6" max="6" width="10.5703125" style="3" bestFit="1" customWidth="1"/>
    <col min="7" max="16384" width="9.140625" style="3"/>
  </cols>
  <sheetData>
    <row r="1" spans="1:5" ht="13.9" x14ac:dyDescent="0.25">
      <c r="A1" s="1" t="s">
        <v>252</v>
      </c>
    </row>
    <row r="2" spans="1:5" ht="14.45" x14ac:dyDescent="0.3">
      <c r="A2" s="4" t="s">
        <v>0</v>
      </c>
    </row>
    <row r="3" spans="1:5" ht="14.45" x14ac:dyDescent="0.3">
      <c r="A3" s="4" t="s">
        <v>1</v>
      </c>
    </row>
    <row r="4" spans="1:5" ht="14.45" x14ac:dyDescent="0.3">
      <c r="A4" s="4" t="s">
        <v>2</v>
      </c>
    </row>
    <row r="5" spans="1:5" ht="13.9" x14ac:dyDescent="0.25">
      <c r="A5" s="5" t="s">
        <v>3</v>
      </c>
    </row>
    <row r="6" spans="1:5" ht="13.9" x14ac:dyDescent="0.25">
      <c r="A6" s="6"/>
      <c r="B6" s="7" t="s">
        <v>4</v>
      </c>
      <c r="C6" s="7"/>
      <c r="D6" s="7" t="s">
        <v>4</v>
      </c>
    </row>
    <row r="7" spans="1:5" ht="13.9" x14ac:dyDescent="0.25">
      <c r="A7" s="6"/>
      <c r="B7" s="7" t="s">
        <v>5</v>
      </c>
      <c r="C7" s="7"/>
      <c r="D7" s="7" t="s">
        <v>6</v>
      </c>
      <c r="E7" s="3"/>
    </row>
    <row r="8" spans="1:5" ht="13.9" x14ac:dyDescent="0.25">
      <c r="A8" s="5" t="s">
        <v>7</v>
      </c>
      <c r="B8" s="8"/>
      <c r="C8" s="8"/>
      <c r="D8" s="8"/>
      <c r="E8" s="3"/>
    </row>
    <row r="9" spans="1:5" ht="13.9" x14ac:dyDescent="0.25">
      <c r="A9" s="5"/>
      <c r="B9" s="8"/>
      <c r="C9" s="8"/>
      <c r="D9" s="8"/>
      <c r="E9" s="3"/>
    </row>
    <row r="10" spans="1:5" ht="13.9" x14ac:dyDescent="0.25">
      <c r="A10" s="9" t="s">
        <v>8</v>
      </c>
      <c r="B10" s="10"/>
      <c r="C10" s="10"/>
      <c r="D10" s="10"/>
      <c r="E10" s="3"/>
    </row>
    <row r="11" spans="1:5" ht="13.9" x14ac:dyDescent="0.25">
      <c r="A11" s="11" t="s">
        <v>9</v>
      </c>
      <c r="B11" s="12">
        <v>9640</v>
      </c>
      <c r="C11" s="13"/>
      <c r="D11" s="12">
        <v>29640</v>
      </c>
      <c r="E11" s="3"/>
    </row>
    <row r="12" spans="1:5" ht="13.9" x14ac:dyDescent="0.25">
      <c r="A12" s="11" t="s">
        <v>10</v>
      </c>
      <c r="B12" s="14"/>
      <c r="C12" s="13"/>
      <c r="D12" s="14"/>
      <c r="E12" s="3"/>
    </row>
    <row r="13" spans="1:5" ht="13.9" x14ac:dyDescent="0.25">
      <c r="A13" s="15" t="s">
        <v>11</v>
      </c>
      <c r="B13" s="12"/>
      <c r="C13" s="13"/>
      <c r="D13" s="12"/>
      <c r="E13" s="3"/>
    </row>
    <row r="14" spans="1:5" ht="13.9" x14ac:dyDescent="0.25">
      <c r="A14" s="15" t="s">
        <v>12</v>
      </c>
      <c r="B14" s="12"/>
      <c r="C14" s="13"/>
      <c r="D14" s="12"/>
      <c r="E14" s="3"/>
    </row>
    <row r="15" spans="1:5" ht="13.9" x14ac:dyDescent="0.25">
      <c r="A15" s="15" t="s">
        <v>13</v>
      </c>
      <c r="B15" s="12"/>
      <c r="C15" s="13"/>
      <c r="D15" s="12"/>
      <c r="E15" s="3"/>
    </row>
    <row r="16" spans="1:5" ht="13.9" x14ac:dyDescent="0.25">
      <c r="A16" s="15" t="s">
        <v>14</v>
      </c>
      <c r="B16" s="12"/>
      <c r="C16" s="13"/>
      <c r="D16" s="12"/>
      <c r="E16" s="3"/>
    </row>
    <row r="17" spans="1:5" ht="13.9" x14ac:dyDescent="0.25">
      <c r="A17" s="11" t="s">
        <v>15</v>
      </c>
      <c r="B17" s="14"/>
      <c r="C17" s="13"/>
      <c r="D17" s="14"/>
      <c r="E17" s="3"/>
    </row>
    <row r="18" spans="1:5" ht="13.9" x14ac:dyDescent="0.25">
      <c r="A18" s="15" t="s">
        <v>16</v>
      </c>
      <c r="B18" s="12"/>
      <c r="C18" s="13"/>
      <c r="D18" s="12"/>
      <c r="E18" s="3"/>
    </row>
    <row r="19" spans="1:5" ht="13.9" x14ac:dyDescent="0.25">
      <c r="A19" s="15" t="s">
        <v>17</v>
      </c>
      <c r="B19" s="12"/>
      <c r="C19" s="13"/>
      <c r="D19" s="12"/>
      <c r="E19" s="3"/>
    </row>
    <row r="20" spans="1:5" ht="13.9" x14ac:dyDescent="0.25">
      <c r="A20" s="15" t="s">
        <v>18</v>
      </c>
      <c r="B20" s="12"/>
      <c r="C20" s="13"/>
      <c r="D20" s="12"/>
      <c r="E20" s="3"/>
    </row>
    <row r="21" spans="1:5" ht="13.9" x14ac:dyDescent="0.25">
      <c r="A21" s="15" t="s">
        <v>19</v>
      </c>
      <c r="B21" s="12">
        <v>380714</v>
      </c>
      <c r="C21" s="13"/>
      <c r="D21" s="12">
        <v>380714</v>
      </c>
      <c r="E21" s="3"/>
    </row>
    <row r="22" spans="1:5" ht="13.9" x14ac:dyDescent="0.25">
      <c r="A22" s="15" t="s">
        <v>20</v>
      </c>
      <c r="B22" s="12"/>
      <c r="C22" s="13"/>
      <c r="D22" s="12"/>
      <c r="E22" s="3"/>
    </row>
    <row r="23" spans="1:5" ht="13.9" x14ac:dyDescent="0.25">
      <c r="A23" s="11" t="s">
        <v>21</v>
      </c>
      <c r="B23" s="13"/>
      <c r="C23" s="13"/>
      <c r="D23" s="13"/>
      <c r="E23" s="3"/>
    </row>
    <row r="24" spans="1:5" ht="13.9" x14ac:dyDescent="0.25">
      <c r="A24" s="15" t="s">
        <v>22</v>
      </c>
      <c r="B24" s="12"/>
      <c r="C24" s="13"/>
      <c r="D24" s="12"/>
      <c r="E24" s="3"/>
    </row>
    <row r="25" spans="1:5" ht="13.9" x14ac:dyDescent="0.25">
      <c r="A25" s="15" t="s">
        <v>23</v>
      </c>
      <c r="B25" s="12"/>
      <c r="C25" s="13"/>
      <c r="D25" s="12"/>
      <c r="E25" s="3"/>
    </row>
    <row r="26" spans="1:5" ht="13.9" x14ac:dyDescent="0.25">
      <c r="A26" s="15" t="s">
        <v>24</v>
      </c>
      <c r="B26" s="12"/>
      <c r="C26" s="13"/>
      <c r="D26" s="12"/>
      <c r="E26" s="3"/>
    </row>
    <row r="27" spans="1:5" ht="13.9" x14ac:dyDescent="0.25">
      <c r="A27" s="15" t="s">
        <v>25</v>
      </c>
      <c r="B27" s="12"/>
      <c r="C27" s="13"/>
      <c r="D27" s="12"/>
      <c r="E27" s="3"/>
    </row>
    <row r="28" spans="1:5" ht="13.9" x14ac:dyDescent="0.25">
      <c r="A28" s="15" t="s">
        <v>26</v>
      </c>
      <c r="B28" s="12"/>
      <c r="C28" s="13"/>
      <c r="D28" s="12"/>
      <c r="E28" s="3"/>
    </row>
    <row r="29" spans="1:5" ht="13.9" x14ac:dyDescent="0.25">
      <c r="A29" s="15" t="s">
        <v>27</v>
      </c>
      <c r="B29" s="12"/>
      <c r="C29" s="13"/>
      <c r="D29" s="12"/>
      <c r="E29" s="3"/>
    </row>
    <row r="30" spans="1:5" ht="13.9" x14ac:dyDescent="0.25">
      <c r="A30" s="15" t="s">
        <v>28</v>
      </c>
      <c r="B30" s="12"/>
      <c r="C30" s="13"/>
      <c r="D30" s="12"/>
      <c r="E30" s="3"/>
    </row>
    <row r="31" spans="1:5" ht="13.9" x14ac:dyDescent="0.25">
      <c r="A31" s="11" t="s">
        <v>29</v>
      </c>
      <c r="B31" s="12"/>
      <c r="C31" s="13"/>
      <c r="D31" s="12"/>
      <c r="E31" s="3"/>
    </row>
    <row r="32" spans="1:5" ht="13.9" x14ac:dyDescent="0.25">
      <c r="A32" s="11" t="s">
        <v>30</v>
      </c>
      <c r="B32" s="12"/>
      <c r="C32" s="13"/>
      <c r="D32" s="12"/>
      <c r="E32" s="3"/>
    </row>
    <row r="33" spans="1:6" ht="13.9" x14ac:dyDescent="0.25">
      <c r="A33" s="11" t="s">
        <v>31</v>
      </c>
      <c r="B33" s="16">
        <f>SUM(B11:B32)</f>
        <v>390354</v>
      </c>
      <c r="C33" s="16"/>
      <c r="D33" s="16">
        <v>410354</v>
      </c>
      <c r="E33" s="3"/>
    </row>
    <row r="34" spans="1:6" ht="13.9" x14ac:dyDescent="0.25">
      <c r="A34" s="11"/>
      <c r="B34" s="13"/>
      <c r="C34" s="13"/>
      <c r="D34" s="13"/>
      <c r="E34" s="3"/>
    </row>
    <row r="35" spans="1:6" ht="13.9" x14ac:dyDescent="0.25">
      <c r="A35" s="11" t="s">
        <v>32</v>
      </c>
      <c r="B35" s="13"/>
      <c r="C35" s="13"/>
      <c r="D35" s="13"/>
      <c r="E35" s="3"/>
    </row>
    <row r="36" spans="1:6" ht="13.9" x14ac:dyDescent="0.25">
      <c r="A36" s="11" t="s">
        <v>33</v>
      </c>
      <c r="B36" s="13"/>
      <c r="C36" s="13"/>
      <c r="D36" s="13"/>
      <c r="E36" s="3"/>
    </row>
    <row r="37" spans="1:6" ht="13.9" x14ac:dyDescent="0.25">
      <c r="A37" s="15" t="s">
        <v>34</v>
      </c>
      <c r="B37" s="12"/>
      <c r="C37" s="13"/>
      <c r="D37" s="12"/>
      <c r="E37" s="3"/>
    </row>
    <row r="38" spans="1:6" ht="13.9" x14ac:dyDescent="0.25">
      <c r="A38" s="15" t="s">
        <v>35</v>
      </c>
      <c r="B38" s="12"/>
      <c r="C38" s="13"/>
      <c r="D38" s="12"/>
      <c r="E38" s="3"/>
    </row>
    <row r="39" spans="1:6" ht="13.9" x14ac:dyDescent="0.25">
      <c r="A39" s="15" t="s">
        <v>36</v>
      </c>
      <c r="B39" s="12"/>
      <c r="C39" s="13"/>
      <c r="D39" s="12"/>
      <c r="E39" s="3"/>
    </row>
    <row r="40" spans="1:6" ht="13.9" x14ac:dyDescent="0.25">
      <c r="A40" s="15" t="s">
        <v>37</v>
      </c>
      <c r="B40" s="12"/>
      <c r="C40" s="13"/>
      <c r="D40" s="12"/>
      <c r="E40" s="3"/>
    </row>
    <row r="41" spans="1:6" ht="13.9" x14ac:dyDescent="0.25">
      <c r="A41" s="15" t="s">
        <v>38</v>
      </c>
      <c r="B41" s="12"/>
      <c r="C41" s="13"/>
      <c r="D41" s="12"/>
      <c r="E41" s="3"/>
    </row>
    <row r="42" spans="1:6" ht="13.9" x14ac:dyDescent="0.25">
      <c r="A42" s="15" t="s">
        <v>39</v>
      </c>
      <c r="B42" s="12"/>
      <c r="C42" s="13"/>
      <c r="D42" s="12"/>
      <c r="E42" s="3"/>
    </row>
    <row r="43" spans="1:6" ht="13.9" x14ac:dyDescent="0.25">
      <c r="A43" s="11" t="s">
        <v>40</v>
      </c>
      <c r="B43" s="13"/>
      <c r="C43" s="13"/>
      <c r="D43" s="13"/>
      <c r="E43" s="3"/>
    </row>
    <row r="44" spans="1:6" ht="13.9" x14ac:dyDescent="0.25">
      <c r="A44" s="15" t="s">
        <v>41</v>
      </c>
      <c r="B44" s="12"/>
      <c r="C44" s="13"/>
      <c r="D44" s="12"/>
      <c r="E44" s="3"/>
    </row>
    <row r="45" spans="1:6" ht="13.9" x14ac:dyDescent="0.25">
      <c r="A45" s="15" t="s">
        <v>42</v>
      </c>
      <c r="B45" s="12"/>
      <c r="C45" s="13"/>
      <c r="D45" s="12"/>
      <c r="E45" s="3"/>
    </row>
    <row r="46" spans="1:6" ht="13.9" x14ac:dyDescent="0.25">
      <c r="A46" s="15" t="s">
        <v>43</v>
      </c>
      <c r="B46" s="12">
        <f>866826</f>
        <v>866826</v>
      </c>
      <c r="C46" s="13"/>
      <c r="D46" s="12">
        <v>393941</v>
      </c>
      <c r="E46" s="3"/>
      <c r="F46" s="17"/>
    </row>
    <row r="47" spans="1:6" ht="13.9" x14ac:dyDescent="0.25">
      <c r="A47" s="15" t="s">
        <v>44</v>
      </c>
      <c r="B47" s="12"/>
      <c r="C47" s="13"/>
      <c r="D47" s="12">
        <v>472885</v>
      </c>
      <c r="E47" s="3"/>
    </row>
    <row r="48" spans="1:6" ht="13.9" x14ac:dyDescent="0.25">
      <c r="A48" s="15" t="s">
        <v>45</v>
      </c>
      <c r="B48" s="12"/>
      <c r="C48" s="13"/>
      <c r="D48" s="12"/>
      <c r="E48" s="3"/>
    </row>
    <row r="49" spans="1:5" ht="13.9" x14ac:dyDescent="0.25">
      <c r="A49" s="11" t="s">
        <v>46</v>
      </c>
      <c r="B49" s="12"/>
      <c r="C49" s="13"/>
      <c r="D49" s="12"/>
      <c r="E49" s="3"/>
    </row>
    <row r="50" spans="1:5" ht="13.9" x14ac:dyDescent="0.25">
      <c r="A50" s="11" t="s">
        <v>47</v>
      </c>
      <c r="B50" s="13"/>
      <c r="C50" s="13"/>
      <c r="D50" s="13"/>
      <c r="E50" s="3"/>
    </row>
    <row r="51" spans="1:5" ht="13.9" x14ac:dyDescent="0.25">
      <c r="A51" s="15" t="s">
        <v>48</v>
      </c>
      <c r="B51" s="12"/>
      <c r="C51" s="13"/>
      <c r="D51" s="12"/>
      <c r="E51" s="3"/>
    </row>
    <row r="52" spans="1:5" ht="13.9" x14ac:dyDescent="0.25">
      <c r="A52" s="15" t="s">
        <v>49</v>
      </c>
      <c r="B52" s="12"/>
      <c r="C52" s="13"/>
      <c r="D52" s="12"/>
      <c r="E52" s="3"/>
    </row>
    <row r="53" spans="1:5" ht="13.9" x14ac:dyDescent="0.25">
      <c r="A53" s="15" t="s">
        <v>50</v>
      </c>
      <c r="B53" s="12"/>
      <c r="C53" s="13"/>
      <c r="D53" s="12"/>
      <c r="E53" s="3"/>
    </row>
    <row r="54" spans="1:5" ht="13.9" x14ac:dyDescent="0.25">
      <c r="A54" s="11" t="s">
        <v>51</v>
      </c>
      <c r="B54" s="12"/>
      <c r="C54" s="13"/>
      <c r="D54" s="12"/>
      <c r="E54" s="3"/>
    </row>
    <row r="55" spans="1:5" ht="13.9" x14ac:dyDescent="0.25">
      <c r="A55" s="11" t="s">
        <v>52</v>
      </c>
      <c r="B55" s="16">
        <f>SUM(B37:B54)</f>
        <v>866826</v>
      </c>
      <c r="C55" s="16"/>
      <c r="D55" s="16">
        <v>866826</v>
      </c>
      <c r="E55" s="3"/>
    </row>
    <row r="56" spans="1:5" ht="13.9" x14ac:dyDescent="0.25">
      <c r="A56" s="11"/>
      <c r="B56" s="18"/>
      <c r="C56" s="18"/>
      <c r="D56" s="18"/>
      <c r="E56" s="3"/>
    </row>
    <row r="57" spans="1:5" ht="14.45" thickBot="1" x14ac:dyDescent="0.3">
      <c r="A57" s="11" t="s">
        <v>53</v>
      </c>
      <c r="B57" s="19">
        <f>B55+B33</f>
        <v>1257180</v>
      </c>
      <c r="C57" s="19"/>
      <c r="D57" s="19">
        <v>1277180</v>
      </c>
      <c r="E57" s="3"/>
    </row>
    <row r="58" spans="1:5" ht="14.45" thickTop="1" x14ac:dyDescent="0.25">
      <c r="A58" s="20"/>
      <c r="B58" s="13"/>
      <c r="C58" s="13"/>
      <c r="D58" s="13"/>
      <c r="E58" s="3"/>
    </row>
    <row r="59" spans="1:5" ht="13.9" x14ac:dyDescent="0.25">
      <c r="A59" s="5" t="s">
        <v>54</v>
      </c>
      <c r="B59" s="13"/>
      <c r="C59" s="13"/>
      <c r="D59" s="13"/>
      <c r="E59" s="3"/>
    </row>
    <row r="60" spans="1:5" ht="13.9" x14ac:dyDescent="0.25">
      <c r="A60" s="5"/>
      <c r="B60" s="13"/>
      <c r="C60" s="13"/>
      <c r="D60" s="13"/>
      <c r="E60" s="3"/>
    </row>
    <row r="61" spans="1:5" ht="13.9" x14ac:dyDescent="0.25">
      <c r="A61" s="11" t="s">
        <v>55</v>
      </c>
      <c r="B61" s="13"/>
      <c r="C61" s="13"/>
      <c r="D61" s="13"/>
      <c r="E61" s="3"/>
    </row>
    <row r="62" spans="1:5" ht="13.9" x14ac:dyDescent="0.25">
      <c r="A62" s="15" t="s">
        <v>56</v>
      </c>
      <c r="B62" s="12"/>
      <c r="C62" s="13"/>
      <c r="D62" s="12"/>
      <c r="E62" s="3"/>
    </row>
    <row r="63" spans="1:5" ht="13.9" x14ac:dyDescent="0.25">
      <c r="A63" s="15" t="s">
        <v>57</v>
      </c>
      <c r="B63" s="12"/>
      <c r="C63" s="13"/>
      <c r="D63" s="12"/>
      <c r="E63" s="3"/>
    </row>
    <row r="64" spans="1:5" ht="13.9" x14ac:dyDescent="0.25">
      <c r="A64" s="15" t="s">
        <v>58</v>
      </c>
      <c r="B64" s="12"/>
      <c r="C64" s="13"/>
      <c r="D64" s="12"/>
      <c r="E64" s="3"/>
    </row>
    <row r="65" spans="1:5" ht="13.9" x14ac:dyDescent="0.25">
      <c r="A65" s="15" t="s">
        <v>59</v>
      </c>
      <c r="B65" s="12"/>
      <c r="C65" s="13"/>
      <c r="D65" s="12"/>
      <c r="E65" s="3"/>
    </row>
    <row r="66" spans="1:5" ht="13.9" x14ac:dyDescent="0.25">
      <c r="A66" s="15" t="s">
        <v>60</v>
      </c>
      <c r="B66" s="12"/>
      <c r="C66" s="13"/>
      <c r="D66" s="12"/>
      <c r="E66" s="3"/>
    </row>
    <row r="67" spans="1:5" ht="13.9" x14ac:dyDescent="0.25">
      <c r="A67" s="15" t="s">
        <v>61</v>
      </c>
      <c r="B67" s="12"/>
      <c r="C67" s="13"/>
      <c r="D67" s="12"/>
      <c r="E67" s="3"/>
    </row>
    <row r="68" spans="1:5" ht="13.9" x14ac:dyDescent="0.25">
      <c r="A68" s="15" t="s">
        <v>62</v>
      </c>
      <c r="B68" s="12"/>
      <c r="C68" s="13"/>
      <c r="D68" s="12"/>
      <c r="E68" s="3"/>
    </row>
    <row r="69" spans="1:5" ht="13.9" x14ac:dyDescent="0.25">
      <c r="A69" s="15" t="s">
        <v>63</v>
      </c>
      <c r="B69" s="12">
        <v>759852</v>
      </c>
      <c r="C69" s="13"/>
      <c r="D69" s="12">
        <v>681942</v>
      </c>
      <c r="E69" s="3"/>
    </row>
    <row r="70" spans="1:5" ht="13.9" x14ac:dyDescent="0.25">
      <c r="A70" s="15" t="s">
        <v>64</v>
      </c>
      <c r="B70" s="12">
        <f>476021+140000+10010</f>
        <v>626031</v>
      </c>
      <c r="C70" s="13"/>
      <c r="D70" s="12">
        <v>9620</v>
      </c>
      <c r="E70" s="3"/>
    </row>
    <row r="71" spans="1:5" ht="13.9" x14ac:dyDescent="0.25">
      <c r="A71" s="15" t="s">
        <v>65</v>
      </c>
      <c r="B71" s="113">
        <v>4278968</v>
      </c>
      <c r="C71" s="13"/>
      <c r="D71" s="12">
        <v>4298968</v>
      </c>
      <c r="E71" s="3"/>
    </row>
    <row r="72" spans="1:5" ht="13.9" x14ac:dyDescent="0.25">
      <c r="A72" s="11" t="s">
        <v>66</v>
      </c>
      <c r="B72" s="12"/>
      <c r="C72" s="13"/>
      <c r="D72" s="12"/>
      <c r="E72" s="3"/>
    </row>
    <row r="73" spans="1:5" ht="13.9" x14ac:dyDescent="0.25">
      <c r="A73" s="11" t="s">
        <v>67</v>
      </c>
      <c r="B73" s="12"/>
      <c r="C73" s="13"/>
      <c r="D73" s="12"/>
      <c r="E73" s="3"/>
    </row>
    <row r="74" spans="1:5" ht="13.9" x14ac:dyDescent="0.25">
      <c r="A74" s="11" t="s">
        <v>68</v>
      </c>
      <c r="B74" s="12"/>
      <c r="C74" s="13"/>
      <c r="D74" s="12"/>
      <c r="E74" s="3"/>
    </row>
    <row r="75" spans="1:5" ht="13.9" x14ac:dyDescent="0.25">
      <c r="A75" s="11" t="s">
        <v>69</v>
      </c>
      <c r="B75" s="16">
        <f>SUM(B62:B74)</f>
        <v>5664851</v>
      </c>
      <c r="C75" s="16"/>
      <c r="D75" s="16">
        <v>4990530</v>
      </c>
      <c r="E75" s="3"/>
    </row>
    <row r="76" spans="1:5" ht="13.9" x14ac:dyDescent="0.25">
      <c r="A76" s="11"/>
      <c r="B76" s="13"/>
      <c r="C76" s="13"/>
      <c r="D76" s="13"/>
      <c r="E76" s="3"/>
    </row>
    <row r="77" spans="1:5" ht="13.9" x14ac:dyDescent="0.25">
      <c r="A77" s="11" t="s">
        <v>70</v>
      </c>
      <c r="B77" s="13"/>
      <c r="C77" s="13"/>
      <c r="D77" s="13"/>
      <c r="E77" s="3"/>
    </row>
    <row r="78" spans="1:5" ht="13.9" x14ac:dyDescent="0.25">
      <c r="A78" s="15" t="s">
        <v>56</v>
      </c>
      <c r="B78" s="12"/>
      <c r="C78" s="13"/>
      <c r="D78" s="12"/>
      <c r="E78" s="3"/>
    </row>
    <row r="79" spans="1:5" ht="13.9" x14ac:dyDescent="0.25">
      <c r="A79" s="15" t="s">
        <v>57</v>
      </c>
      <c r="B79" s="12"/>
      <c r="C79" s="13"/>
      <c r="D79" s="12"/>
      <c r="E79" s="3"/>
    </row>
    <row r="80" spans="1:5" ht="13.9" x14ac:dyDescent="0.25">
      <c r="A80" s="15" t="s">
        <v>58</v>
      </c>
      <c r="B80" s="12"/>
      <c r="C80" s="13"/>
      <c r="D80" s="12"/>
      <c r="E80" s="3"/>
    </row>
    <row r="81" spans="1:5" ht="13.9" x14ac:dyDescent="0.25">
      <c r="A81" s="15" t="s">
        <v>59</v>
      </c>
      <c r="B81" s="12"/>
      <c r="C81" s="13"/>
      <c r="D81" s="12"/>
      <c r="E81" s="3"/>
    </row>
    <row r="82" spans="1:5" ht="13.9" x14ac:dyDescent="0.25">
      <c r="A82" s="15" t="s">
        <v>60</v>
      </c>
      <c r="B82" s="12"/>
      <c r="C82" s="13"/>
      <c r="D82" s="12"/>
      <c r="E82" s="3"/>
    </row>
    <row r="83" spans="1:5" ht="13.9" x14ac:dyDescent="0.25">
      <c r="A83" s="15" t="s">
        <v>61</v>
      </c>
      <c r="B83" s="12"/>
      <c r="C83" s="13"/>
      <c r="D83" s="12"/>
      <c r="E83" s="3"/>
    </row>
    <row r="84" spans="1:5" ht="13.9" x14ac:dyDescent="0.25">
      <c r="A84" s="15" t="s">
        <v>62</v>
      </c>
      <c r="B84" s="12"/>
      <c r="C84" s="13"/>
      <c r="D84" s="12"/>
      <c r="E84" s="3"/>
    </row>
    <row r="85" spans="1:5" ht="13.9" x14ac:dyDescent="0.25">
      <c r="A85" s="15" t="s">
        <v>65</v>
      </c>
      <c r="B85" s="12"/>
      <c r="C85" s="13"/>
      <c r="D85" s="12"/>
      <c r="E85" s="3"/>
    </row>
    <row r="86" spans="1:5" ht="13.9" x14ac:dyDescent="0.25">
      <c r="A86" s="11" t="s">
        <v>66</v>
      </c>
      <c r="B86" s="12"/>
      <c r="C86" s="13"/>
      <c r="D86" s="12"/>
      <c r="E86" s="3"/>
    </row>
    <row r="87" spans="1:5" ht="13.9" x14ac:dyDescent="0.25">
      <c r="A87" s="11" t="s">
        <v>67</v>
      </c>
      <c r="B87" s="12"/>
      <c r="C87" s="13"/>
      <c r="D87" s="12"/>
      <c r="E87" s="3"/>
    </row>
    <row r="88" spans="1:5" ht="13.9" x14ac:dyDescent="0.25">
      <c r="A88" s="11" t="s">
        <v>68</v>
      </c>
      <c r="B88" s="13"/>
      <c r="C88" s="13"/>
      <c r="D88" s="13"/>
      <c r="E88" s="3"/>
    </row>
    <row r="89" spans="1:5" ht="13.9" x14ac:dyDescent="0.25">
      <c r="A89" s="15" t="s">
        <v>71</v>
      </c>
      <c r="B89" s="12"/>
      <c r="C89" s="13"/>
      <c r="D89" s="12"/>
      <c r="E89" s="3"/>
    </row>
    <row r="90" spans="1:5" ht="13.9" x14ac:dyDescent="0.25">
      <c r="A90" s="15" t="s">
        <v>72</v>
      </c>
      <c r="B90" s="12"/>
      <c r="C90" s="13"/>
      <c r="D90" s="12"/>
      <c r="E90" s="3"/>
    </row>
    <row r="91" spans="1:5" ht="13.9" x14ac:dyDescent="0.25">
      <c r="A91" s="11" t="s">
        <v>73</v>
      </c>
      <c r="B91" s="12"/>
      <c r="C91" s="13"/>
      <c r="D91" s="12"/>
      <c r="E91" s="3"/>
    </row>
    <row r="92" spans="1:5" ht="13.9" x14ac:dyDescent="0.25">
      <c r="A92" s="11" t="s">
        <v>74</v>
      </c>
      <c r="B92" s="16">
        <f>SUM(B78:B91)</f>
        <v>0</v>
      </c>
      <c r="C92" s="16"/>
      <c r="D92" s="16">
        <v>0</v>
      </c>
      <c r="E92" s="3"/>
    </row>
    <row r="93" spans="1:5" ht="13.9" x14ac:dyDescent="0.25">
      <c r="A93" s="11"/>
      <c r="B93" s="18"/>
      <c r="C93" s="18"/>
      <c r="D93" s="18"/>
      <c r="E93" s="3"/>
    </row>
    <row r="94" spans="1:5" ht="13.9" x14ac:dyDescent="0.25">
      <c r="A94" s="11" t="s">
        <v>75</v>
      </c>
      <c r="B94" s="21">
        <f>B92+B75</f>
        <v>5664851</v>
      </c>
      <c r="C94" s="21"/>
      <c r="D94" s="21">
        <v>4990530</v>
      </c>
      <c r="E94" s="3"/>
    </row>
    <row r="95" spans="1:5" ht="13.9" x14ac:dyDescent="0.25">
      <c r="A95" s="11"/>
      <c r="B95" s="13"/>
      <c r="C95" s="13"/>
      <c r="D95" s="13"/>
      <c r="E95" s="3"/>
    </row>
    <row r="96" spans="1:5" ht="13.9" x14ac:dyDescent="0.25">
      <c r="A96" s="11" t="s">
        <v>76</v>
      </c>
      <c r="B96" s="13"/>
      <c r="C96" s="13"/>
      <c r="D96" s="13"/>
      <c r="E96" s="3"/>
    </row>
    <row r="97" spans="1:5" ht="13.9" x14ac:dyDescent="0.25">
      <c r="A97" s="11" t="s">
        <v>77</v>
      </c>
      <c r="B97" s="12">
        <f>D97</f>
        <v>100000</v>
      </c>
      <c r="C97" s="13"/>
      <c r="D97" s="12">
        <v>100000</v>
      </c>
      <c r="E97" s="3"/>
    </row>
    <row r="98" spans="1:5" ht="13.9" x14ac:dyDescent="0.25">
      <c r="A98" s="11" t="s">
        <v>78</v>
      </c>
      <c r="B98" s="12"/>
      <c r="C98" s="13"/>
      <c r="D98" s="12"/>
      <c r="E98" s="3"/>
    </row>
    <row r="99" spans="1:5" ht="13.9" x14ac:dyDescent="0.25">
      <c r="A99" s="11" t="s">
        <v>79</v>
      </c>
      <c r="B99" s="12"/>
      <c r="C99" s="13"/>
      <c r="D99" s="12"/>
      <c r="E99" s="3"/>
    </row>
    <row r="100" spans="1:5" ht="13.9" x14ac:dyDescent="0.25">
      <c r="A100" s="11" t="s">
        <v>80</v>
      </c>
      <c r="B100" s="13"/>
      <c r="C100" s="13"/>
      <c r="D100" s="13"/>
      <c r="E100" s="3"/>
    </row>
    <row r="101" spans="1:5" ht="13.9" x14ac:dyDescent="0.25">
      <c r="A101" s="15" t="s">
        <v>81</v>
      </c>
      <c r="B101" s="12"/>
      <c r="C101" s="13"/>
      <c r="D101" s="12"/>
      <c r="E101" s="3"/>
    </row>
    <row r="102" spans="1:5" ht="13.9" x14ac:dyDescent="0.25">
      <c r="A102" s="15" t="s">
        <v>82</v>
      </c>
      <c r="B102" s="12"/>
      <c r="C102" s="13"/>
      <c r="D102" s="12"/>
      <c r="E102" s="3"/>
    </row>
    <row r="103" spans="1:5" ht="13.9" x14ac:dyDescent="0.25">
      <c r="A103" s="15" t="s">
        <v>80</v>
      </c>
      <c r="B103" s="12"/>
      <c r="C103" s="13"/>
      <c r="D103" s="12"/>
      <c r="E103" s="3"/>
    </row>
    <row r="104" spans="1:5" ht="13.9" x14ac:dyDescent="0.25">
      <c r="A104" s="15" t="s">
        <v>83</v>
      </c>
      <c r="B104" s="12"/>
      <c r="C104" s="13"/>
      <c r="D104" s="12"/>
      <c r="E104" s="3"/>
    </row>
    <row r="105" spans="1:5" ht="13.9" x14ac:dyDescent="0.25">
      <c r="A105" s="11" t="s">
        <v>84</v>
      </c>
      <c r="B105" s="12">
        <f>D105+D106</f>
        <v>-3813350.3169999998</v>
      </c>
      <c r="C105" s="13"/>
      <c r="D105" s="12">
        <v>-3352246.3169999998</v>
      </c>
      <c r="E105" s="3"/>
    </row>
    <row r="106" spans="1:5" ht="13.9" x14ac:dyDescent="0.25">
      <c r="A106" s="11" t="s">
        <v>85</v>
      </c>
      <c r="B106" s="12">
        <v>-694321</v>
      </c>
      <c r="C106" s="13"/>
      <c r="D106" s="12">
        <v>-461104</v>
      </c>
      <c r="E106" s="3"/>
    </row>
    <row r="107" spans="1:5" ht="13.9" x14ac:dyDescent="0.25">
      <c r="A107" s="11" t="s">
        <v>86</v>
      </c>
      <c r="B107" s="22">
        <f>SUM(B97:B106)</f>
        <v>-4407671.3169999998</v>
      </c>
      <c r="C107" s="22"/>
      <c r="D107" s="22">
        <v>-3713350.3169999998</v>
      </c>
      <c r="E107" s="3"/>
    </row>
    <row r="108" spans="1:5" ht="13.9" x14ac:dyDescent="0.25">
      <c r="A108" s="23" t="s">
        <v>87</v>
      </c>
      <c r="B108" s="12"/>
      <c r="C108" s="13"/>
      <c r="D108" s="12"/>
      <c r="E108" s="3"/>
    </row>
    <row r="109" spans="1:5" ht="13.9" x14ac:dyDescent="0.25">
      <c r="A109" s="11" t="s">
        <v>88</v>
      </c>
      <c r="B109" s="21">
        <f>B107</f>
        <v>-4407671.3169999998</v>
      </c>
      <c r="C109" s="21"/>
      <c r="D109" s="21">
        <v>-3713350.3169999998</v>
      </c>
      <c r="E109" s="3"/>
    </row>
    <row r="110" spans="1:5" ht="13.9" x14ac:dyDescent="0.25">
      <c r="A110" s="11"/>
      <c r="B110" s="13"/>
      <c r="C110" s="13"/>
      <c r="D110" s="13"/>
      <c r="E110" s="24"/>
    </row>
    <row r="111" spans="1:5" ht="14.45" thickBot="1" x14ac:dyDescent="0.3">
      <c r="A111" s="25" t="s">
        <v>89</v>
      </c>
      <c r="B111" s="19">
        <f>B109+B94</f>
        <v>1257179.6830000002</v>
      </c>
      <c r="C111" s="19"/>
      <c r="D111" s="19">
        <v>1277179.6830000002</v>
      </c>
      <c r="E111" s="26"/>
    </row>
    <row r="112" spans="1:5" ht="14.45" thickTop="1" x14ac:dyDescent="0.25">
      <c r="A112" s="27"/>
      <c r="B112" s="28"/>
      <c r="C112" s="28"/>
      <c r="D112" s="28"/>
      <c r="E112" s="28"/>
    </row>
    <row r="113" spans="1:5" ht="13.9" x14ac:dyDescent="0.25">
      <c r="A113" s="29" t="s">
        <v>90</v>
      </c>
      <c r="B113" s="30">
        <f>B111-B57</f>
        <v>-0.3169999998062849</v>
      </c>
      <c r="C113" s="30"/>
      <c r="D113" s="30">
        <f t="shared" ref="D113" si="0">D111-D57</f>
        <v>-0.3169999998062849</v>
      </c>
      <c r="E113" s="31"/>
    </row>
    <row r="114" spans="1:5" ht="13.9" x14ac:dyDescent="0.25">
      <c r="A114" s="31"/>
      <c r="B114" s="31"/>
      <c r="C114" s="31"/>
      <c r="D114" s="31"/>
      <c r="E114" s="31"/>
    </row>
    <row r="115" spans="1:5" ht="13.9" x14ac:dyDescent="0.25">
      <c r="A115" s="31"/>
      <c r="B115" s="31"/>
      <c r="C115" s="31"/>
      <c r="D115" s="31"/>
      <c r="E115" s="31"/>
    </row>
    <row r="116" spans="1:5" ht="47.25" customHeight="1" x14ac:dyDescent="0.25">
      <c r="A116" s="32" t="s">
        <v>91</v>
      </c>
      <c r="B116" s="32"/>
      <c r="C116" s="32"/>
      <c r="D116" s="32"/>
      <c r="E116" s="31"/>
    </row>
    <row r="117" spans="1:5" x14ac:dyDescent="0.25">
      <c r="A117" s="136"/>
      <c r="B117" s="31"/>
      <c r="C117" s="31"/>
      <c r="D117" s="31"/>
      <c r="E117" s="31"/>
    </row>
    <row r="118" spans="1:5" ht="13.9" x14ac:dyDescent="0.25">
      <c r="A118" s="31"/>
      <c r="B118" s="31"/>
      <c r="C118" s="31"/>
      <c r="D118" s="31"/>
      <c r="E118" s="31"/>
    </row>
    <row r="119" spans="1:5" ht="13.9" x14ac:dyDescent="0.25">
      <c r="A119" s="31"/>
      <c r="B119" s="31"/>
      <c r="C119" s="31"/>
      <c r="D119" s="31"/>
      <c r="E119" s="31"/>
    </row>
    <row r="120" spans="1:5" ht="13.9" x14ac:dyDescent="0.25">
      <c r="A120" s="31"/>
      <c r="B120" s="31"/>
      <c r="C120" s="31"/>
      <c r="D120" s="31"/>
      <c r="E120" s="31"/>
    </row>
    <row r="121" spans="1:5" ht="13.9" x14ac:dyDescent="0.25">
      <c r="A121" s="31"/>
      <c r="B121" s="31"/>
      <c r="C121" s="31"/>
      <c r="D121" s="31"/>
      <c r="E121" s="31"/>
    </row>
    <row r="122" spans="1:5" ht="13.9" x14ac:dyDescent="0.25">
      <c r="A122" s="31"/>
      <c r="B122" s="31"/>
      <c r="C122" s="31"/>
      <c r="D122" s="31"/>
      <c r="E122" s="31"/>
    </row>
    <row r="123" spans="1:5" ht="13.9" x14ac:dyDescent="0.25">
      <c r="A123" s="31"/>
      <c r="B123" s="28"/>
      <c r="C123" s="28"/>
      <c r="D123" s="28"/>
      <c r="E123" s="28"/>
    </row>
    <row r="124" spans="1:5" x14ac:dyDescent="0.25">
      <c r="A124" s="31"/>
      <c r="B124" s="28"/>
      <c r="C124" s="28"/>
      <c r="D124" s="28"/>
      <c r="E124" s="28"/>
    </row>
    <row r="125" spans="1:5" x14ac:dyDescent="0.25">
      <c r="A125" s="31"/>
      <c r="B125" s="28"/>
      <c r="C125" s="28"/>
      <c r="D125" s="28"/>
      <c r="E125" s="28"/>
    </row>
    <row r="126" spans="1:5" x14ac:dyDescent="0.25">
      <c r="A126" s="31"/>
      <c r="B126" s="28"/>
      <c r="C126" s="28"/>
      <c r="D126" s="28"/>
      <c r="E126" s="28"/>
    </row>
    <row r="127" spans="1:5" x14ac:dyDescent="0.25">
      <c r="A127" s="31"/>
      <c r="B127" s="28"/>
      <c r="C127" s="28"/>
      <c r="D127" s="28"/>
      <c r="E127" s="28"/>
    </row>
    <row r="128" spans="1:5" x14ac:dyDescent="0.25">
      <c r="A128" s="31"/>
      <c r="B128" s="28"/>
      <c r="C128" s="28"/>
      <c r="D128" s="28"/>
      <c r="E128" s="28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65"/>
  <sheetViews>
    <sheetView workbookViewId="0">
      <selection activeCell="F1" sqref="F1:G1048576"/>
    </sheetView>
  </sheetViews>
  <sheetFormatPr defaultColWidth="9.140625" defaultRowHeight="15" x14ac:dyDescent="0.25"/>
  <cols>
    <col min="1" max="1" width="63.85546875" style="3" customWidth="1"/>
    <col min="2" max="2" width="11.7109375" style="2" customWidth="1"/>
    <col min="3" max="3" width="1.5703125" style="2" customWidth="1"/>
    <col min="4" max="4" width="11.140625" style="2" customWidth="1"/>
    <col min="5" max="5" width="2.5703125" style="2" customWidth="1"/>
    <col min="6" max="6" width="22" style="2" hidden="1" customWidth="1"/>
    <col min="7" max="7" width="11" style="3" hidden="1" customWidth="1"/>
    <col min="8" max="8" width="11" style="3" bestFit="1" customWidth="1"/>
    <col min="9" max="9" width="9.5703125" style="3" bestFit="1" customWidth="1"/>
    <col min="10" max="16384" width="9.140625" style="3"/>
  </cols>
  <sheetData>
    <row r="1" spans="1:6" ht="13.9" x14ac:dyDescent="0.25">
      <c r="A1" s="1" t="s">
        <v>252</v>
      </c>
    </row>
    <row r="2" spans="1:6" ht="14.45" x14ac:dyDescent="0.3">
      <c r="A2" s="4" t="s">
        <v>0</v>
      </c>
    </row>
    <row r="3" spans="1:6" ht="14.45" x14ac:dyDescent="0.3">
      <c r="A3" s="4" t="s">
        <v>1</v>
      </c>
    </row>
    <row r="4" spans="1:6" ht="14.45" x14ac:dyDescent="0.3">
      <c r="A4" s="4" t="s">
        <v>2</v>
      </c>
    </row>
    <row r="5" spans="1:6" ht="14.45" x14ac:dyDescent="0.3">
      <c r="A5" s="1" t="s">
        <v>92</v>
      </c>
      <c r="B5" s="3"/>
      <c r="C5" s="3"/>
      <c r="D5" s="3"/>
      <c r="E5" s="3"/>
      <c r="F5" s="3"/>
    </row>
    <row r="6" spans="1:6" ht="13.9" x14ac:dyDescent="0.25">
      <c r="A6" s="10"/>
      <c r="B6" s="7" t="s">
        <v>4</v>
      </c>
      <c r="C6" s="7"/>
      <c r="D6" s="7" t="s">
        <v>4</v>
      </c>
      <c r="E6" s="7"/>
      <c r="F6" s="3"/>
    </row>
    <row r="7" spans="1:6" ht="13.9" x14ac:dyDescent="0.25">
      <c r="A7" s="10"/>
      <c r="B7" s="7" t="s">
        <v>5</v>
      </c>
      <c r="C7" s="7"/>
      <c r="D7" s="7" t="s">
        <v>6</v>
      </c>
      <c r="E7" s="7"/>
      <c r="F7" s="3"/>
    </row>
    <row r="8" spans="1:6" ht="14.45" x14ac:dyDescent="0.25">
      <c r="A8" s="33"/>
      <c r="B8" s="10"/>
      <c r="C8" s="10"/>
      <c r="D8" s="10"/>
      <c r="E8" s="10"/>
      <c r="F8" s="3"/>
    </row>
    <row r="9" spans="1:6" ht="14.45" x14ac:dyDescent="0.3">
      <c r="A9" s="11" t="s">
        <v>93</v>
      </c>
      <c r="B9" s="34"/>
      <c r="C9" s="35"/>
      <c r="D9" s="34"/>
      <c r="E9" s="34"/>
      <c r="F9" s="36" t="s">
        <v>94</v>
      </c>
    </row>
    <row r="10" spans="1:6" ht="13.9" x14ac:dyDescent="0.25">
      <c r="A10" s="15" t="s">
        <v>95</v>
      </c>
      <c r="B10" s="37"/>
      <c r="C10" s="35"/>
      <c r="D10" s="37"/>
      <c r="E10" s="34"/>
      <c r="F10" s="38" t="s">
        <v>96</v>
      </c>
    </row>
    <row r="11" spans="1:6" ht="13.9" x14ac:dyDescent="0.25">
      <c r="A11" s="15" t="s">
        <v>97</v>
      </c>
      <c r="B11" s="37"/>
      <c r="C11" s="35"/>
      <c r="D11" s="37"/>
      <c r="E11" s="34"/>
      <c r="F11" s="38" t="s">
        <v>98</v>
      </c>
    </row>
    <row r="12" spans="1:6" ht="13.9" x14ac:dyDescent="0.25">
      <c r="A12" s="15" t="s">
        <v>99</v>
      </c>
      <c r="B12" s="37"/>
      <c r="C12" s="35"/>
      <c r="D12" s="37"/>
      <c r="E12" s="34"/>
      <c r="F12" s="38" t="s">
        <v>98</v>
      </c>
    </row>
    <row r="13" spans="1:6" ht="13.9" x14ac:dyDescent="0.25">
      <c r="A13" s="15" t="s">
        <v>100</v>
      </c>
      <c r="B13" s="37"/>
      <c r="C13" s="35"/>
      <c r="D13" s="37"/>
      <c r="E13" s="34"/>
      <c r="F13" s="38" t="s">
        <v>98</v>
      </c>
    </row>
    <row r="14" spans="1:6" ht="13.9" x14ac:dyDescent="0.25">
      <c r="A14" s="15" t="s">
        <v>101</v>
      </c>
      <c r="B14" s="37"/>
      <c r="C14" s="35"/>
      <c r="D14" s="37"/>
      <c r="E14" s="34"/>
      <c r="F14" s="38" t="s">
        <v>102</v>
      </c>
    </row>
    <row r="15" spans="1:6" ht="13.9" x14ac:dyDescent="0.25">
      <c r="A15" s="11" t="s">
        <v>103</v>
      </c>
      <c r="B15" s="37"/>
      <c r="C15" s="35"/>
      <c r="D15" s="37"/>
      <c r="E15" s="34"/>
      <c r="F15" s="3"/>
    </row>
    <row r="16" spans="1:6" ht="27.6" x14ac:dyDescent="0.25">
      <c r="A16" s="11" t="s">
        <v>104</v>
      </c>
      <c r="B16" s="37"/>
      <c r="C16" s="35"/>
      <c r="D16" s="37"/>
      <c r="E16" s="34"/>
      <c r="F16" s="3"/>
    </row>
    <row r="17" spans="1:6" ht="13.9" x14ac:dyDescent="0.25">
      <c r="A17" s="11" t="s">
        <v>105</v>
      </c>
      <c r="B17" s="37"/>
      <c r="C17" s="35"/>
      <c r="D17" s="37"/>
      <c r="E17" s="34"/>
      <c r="F17" s="3"/>
    </row>
    <row r="18" spans="1:6" ht="13.9" x14ac:dyDescent="0.25">
      <c r="A18" s="11" t="s">
        <v>106</v>
      </c>
      <c r="B18" s="34"/>
      <c r="C18" s="35"/>
      <c r="D18" s="34"/>
      <c r="E18" s="34"/>
      <c r="F18" s="3"/>
    </row>
    <row r="19" spans="1:6" ht="13.9" x14ac:dyDescent="0.25">
      <c r="A19" s="15" t="s">
        <v>106</v>
      </c>
      <c r="B19" s="37"/>
      <c r="C19" s="35"/>
      <c r="D19" s="37"/>
      <c r="E19" s="34"/>
      <c r="F19" s="3"/>
    </row>
    <row r="20" spans="1:6" ht="13.9" x14ac:dyDescent="0.25">
      <c r="A20" s="15" t="s">
        <v>107</v>
      </c>
      <c r="B20" s="37"/>
      <c r="C20" s="35"/>
      <c r="D20" s="37"/>
      <c r="E20" s="34"/>
      <c r="F20" s="3"/>
    </row>
    <row r="21" spans="1:6" ht="13.9" x14ac:dyDescent="0.25">
      <c r="A21" s="11" t="s">
        <v>108</v>
      </c>
      <c r="B21" s="34"/>
      <c r="C21" s="35"/>
      <c r="D21" s="34"/>
      <c r="E21" s="34"/>
      <c r="F21" s="3"/>
    </row>
    <row r="22" spans="1:6" ht="13.9" x14ac:dyDescent="0.25">
      <c r="A22" s="15" t="s">
        <v>109</v>
      </c>
      <c r="B22" s="37">
        <f>-457002</f>
        <v>-457002</v>
      </c>
      <c r="C22" s="35"/>
      <c r="D22" s="37">
        <v>-372000</v>
      </c>
      <c r="E22" s="34"/>
      <c r="F22" s="3"/>
    </row>
    <row r="23" spans="1:6" ht="13.9" x14ac:dyDescent="0.25">
      <c r="A23" s="15" t="s">
        <v>110</v>
      </c>
      <c r="B23" s="37">
        <v>-97319</v>
      </c>
      <c r="C23" s="35"/>
      <c r="D23" s="37">
        <v>-83124</v>
      </c>
      <c r="E23" s="34"/>
      <c r="F23" s="3"/>
    </row>
    <row r="24" spans="1:6" ht="13.9" x14ac:dyDescent="0.25">
      <c r="A24" s="15" t="s">
        <v>111</v>
      </c>
      <c r="B24" s="37"/>
      <c r="C24" s="35"/>
      <c r="D24" s="37"/>
      <c r="E24" s="34"/>
      <c r="F24" s="3"/>
    </row>
    <row r="25" spans="1:6" ht="13.9" x14ac:dyDescent="0.25">
      <c r="A25" s="11" t="s">
        <v>112</v>
      </c>
      <c r="B25" s="37"/>
      <c r="C25" s="35"/>
      <c r="D25" s="37"/>
      <c r="E25" s="34"/>
      <c r="F25" s="3"/>
    </row>
    <row r="26" spans="1:6" ht="13.9" x14ac:dyDescent="0.25">
      <c r="A26" s="11" t="s">
        <v>113</v>
      </c>
      <c r="B26" s="37"/>
      <c r="C26" s="35"/>
      <c r="D26" s="37"/>
      <c r="E26" s="34"/>
      <c r="F26" s="3"/>
    </row>
    <row r="27" spans="1:6" ht="13.9" x14ac:dyDescent="0.25">
      <c r="A27" s="11" t="s">
        <v>114</v>
      </c>
      <c r="B27" s="37">
        <v>-140000</v>
      </c>
      <c r="C27" s="35"/>
      <c r="D27" s="37">
        <v>-5980</v>
      </c>
      <c r="E27" s="34"/>
      <c r="F27" s="3"/>
    </row>
    <row r="28" spans="1:6" ht="13.9" x14ac:dyDescent="0.25">
      <c r="A28" s="11" t="s">
        <v>115</v>
      </c>
      <c r="B28" s="34"/>
      <c r="C28" s="35"/>
      <c r="D28" s="34"/>
      <c r="E28" s="34"/>
      <c r="F28" s="3"/>
    </row>
    <row r="29" spans="1:6" ht="13.9" x14ac:dyDescent="0.25">
      <c r="A29" s="15" t="s">
        <v>116</v>
      </c>
      <c r="B29" s="37"/>
      <c r="C29" s="35"/>
      <c r="D29" s="37"/>
      <c r="E29" s="34"/>
      <c r="F29" s="3"/>
    </row>
    <row r="30" spans="1:6" ht="13.9" x14ac:dyDescent="0.25">
      <c r="A30" s="15" t="s">
        <v>117</v>
      </c>
      <c r="B30" s="37"/>
      <c r="C30" s="35"/>
      <c r="D30" s="37"/>
      <c r="E30" s="34"/>
      <c r="F30" s="3"/>
    </row>
    <row r="31" spans="1:6" ht="27.6" x14ac:dyDescent="0.25">
      <c r="A31" s="15" t="s">
        <v>118</v>
      </c>
      <c r="B31" s="37"/>
      <c r="C31" s="35"/>
      <c r="D31" s="37"/>
      <c r="E31" s="34"/>
      <c r="F31" s="3"/>
    </row>
    <row r="32" spans="1:6" ht="27.6" x14ac:dyDescent="0.25">
      <c r="A32" s="15" t="s">
        <v>119</v>
      </c>
      <c r="B32" s="37"/>
      <c r="C32" s="35"/>
      <c r="D32" s="37"/>
      <c r="E32" s="34"/>
      <c r="F32" s="3"/>
    </row>
    <row r="33" spans="1:6" ht="27.6" x14ac:dyDescent="0.25">
      <c r="A33" s="15" t="s">
        <v>120</v>
      </c>
      <c r="B33" s="37"/>
      <c r="C33" s="35"/>
      <c r="D33" s="37"/>
      <c r="E33" s="34"/>
      <c r="F33" s="3"/>
    </row>
    <row r="34" spans="1:6" ht="27.6" x14ac:dyDescent="0.25">
      <c r="A34" s="15" t="s">
        <v>121</v>
      </c>
      <c r="B34" s="37"/>
      <c r="C34" s="35"/>
      <c r="D34" s="37"/>
      <c r="E34" s="34"/>
      <c r="F34" s="3"/>
    </row>
    <row r="35" spans="1:6" ht="27.6" x14ac:dyDescent="0.25">
      <c r="A35" s="11" t="s">
        <v>122</v>
      </c>
      <c r="B35" s="37"/>
      <c r="C35" s="35"/>
      <c r="D35" s="37"/>
      <c r="E35" s="34"/>
      <c r="F35" s="3"/>
    </row>
    <row r="36" spans="1:6" ht="13.9" x14ac:dyDescent="0.25">
      <c r="A36" s="11" t="s">
        <v>123</v>
      </c>
      <c r="B36" s="34"/>
      <c r="C36" s="35"/>
      <c r="D36" s="34"/>
      <c r="E36" s="34"/>
      <c r="F36" s="3"/>
    </row>
    <row r="37" spans="1:6" ht="13.9" x14ac:dyDescent="0.25">
      <c r="A37" s="15" t="s">
        <v>124</v>
      </c>
      <c r="B37" s="37"/>
      <c r="C37" s="35"/>
      <c r="D37" s="37"/>
      <c r="E37" s="34"/>
      <c r="F37" s="3"/>
    </row>
    <row r="38" spans="1:6" ht="27.6" x14ac:dyDescent="0.25">
      <c r="A38" s="15" t="s">
        <v>125</v>
      </c>
      <c r="B38" s="37"/>
      <c r="C38" s="35"/>
      <c r="D38" s="37"/>
      <c r="E38" s="34"/>
      <c r="F38" s="3"/>
    </row>
    <row r="39" spans="1:6" ht="13.9" x14ac:dyDescent="0.25">
      <c r="A39" s="15" t="s">
        <v>126</v>
      </c>
      <c r="B39" s="37"/>
      <c r="C39" s="35"/>
      <c r="D39" s="37"/>
      <c r="E39" s="34"/>
      <c r="F39" s="3"/>
    </row>
    <row r="40" spans="1:6" ht="13.9" x14ac:dyDescent="0.25">
      <c r="A40" s="11" t="s">
        <v>127</v>
      </c>
      <c r="B40" s="37"/>
      <c r="C40" s="35"/>
      <c r="D40" s="37"/>
      <c r="E40" s="34"/>
      <c r="F40" s="3"/>
    </row>
    <row r="41" spans="1:6" ht="14.45" x14ac:dyDescent="0.3">
      <c r="A41" s="39" t="s">
        <v>128</v>
      </c>
      <c r="B41" s="37"/>
      <c r="C41" s="35"/>
      <c r="D41" s="37"/>
      <c r="E41" s="34"/>
      <c r="F41" s="3"/>
    </row>
    <row r="42" spans="1:6" ht="13.9" x14ac:dyDescent="0.25">
      <c r="A42" s="11" t="s">
        <v>129</v>
      </c>
      <c r="B42" s="40">
        <f>SUM(B10:B41)</f>
        <v>-694321</v>
      </c>
      <c r="C42" s="40"/>
      <c r="D42" s="40">
        <v>-461104</v>
      </c>
      <c r="E42" s="41"/>
      <c r="F42" s="3"/>
    </row>
    <row r="43" spans="1:6" ht="13.9" x14ac:dyDescent="0.25">
      <c r="A43" s="11" t="s">
        <v>130</v>
      </c>
      <c r="B43" s="41"/>
      <c r="C43" s="41"/>
      <c r="D43" s="41"/>
      <c r="E43" s="41"/>
      <c r="F43" s="3"/>
    </row>
    <row r="44" spans="1:6" ht="13.9" x14ac:dyDescent="0.25">
      <c r="A44" s="15" t="s">
        <v>131</v>
      </c>
      <c r="B44" s="37"/>
      <c r="C44" s="35"/>
      <c r="D44" s="37"/>
      <c r="E44" s="34"/>
      <c r="F44" s="3"/>
    </row>
    <row r="45" spans="1:6" ht="13.9" x14ac:dyDescent="0.25">
      <c r="A45" s="15" t="s">
        <v>132</v>
      </c>
      <c r="B45" s="37"/>
      <c r="C45" s="35"/>
      <c r="D45" s="37"/>
      <c r="E45" s="34"/>
      <c r="F45" s="3"/>
    </row>
    <row r="46" spans="1:6" ht="13.9" x14ac:dyDescent="0.25">
      <c r="A46" s="15" t="s">
        <v>133</v>
      </c>
      <c r="B46" s="37"/>
      <c r="C46" s="35"/>
      <c r="D46" s="37"/>
      <c r="E46" s="34"/>
      <c r="F46" s="3"/>
    </row>
    <row r="47" spans="1:6" ht="13.9" x14ac:dyDescent="0.25">
      <c r="A47" s="11" t="s">
        <v>134</v>
      </c>
      <c r="B47" s="40">
        <f>B42+B44</f>
        <v>-694321</v>
      </c>
      <c r="C47" s="40"/>
      <c r="D47" s="40">
        <v>-461104</v>
      </c>
      <c r="E47" s="41"/>
      <c r="F47" s="3"/>
    </row>
    <row r="48" spans="1:6" ht="14.45" thickBot="1" x14ac:dyDescent="0.3">
      <c r="A48" s="42"/>
      <c r="B48" s="43"/>
      <c r="C48" s="43"/>
      <c r="D48" s="43"/>
      <c r="E48" s="35"/>
      <c r="F48" s="3"/>
    </row>
    <row r="49" spans="1:6" ht="14.45" thickTop="1" x14ac:dyDescent="0.25">
      <c r="A49" s="44" t="s">
        <v>135</v>
      </c>
      <c r="B49" s="45"/>
      <c r="C49" s="45"/>
      <c r="D49" s="45"/>
      <c r="E49" s="35"/>
      <c r="F49" s="3"/>
    </row>
    <row r="50" spans="1:6" ht="13.9" x14ac:dyDescent="0.25">
      <c r="A50" s="15" t="s">
        <v>136</v>
      </c>
      <c r="B50" s="46"/>
      <c r="C50" s="45"/>
      <c r="D50" s="46"/>
      <c r="E50" s="34"/>
      <c r="F50" s="3"/>
    </row>
    <row r="51" spans="1:6" ht="13.9" x14ac:dyDescent="0.25">
      <c r="A51" s="15" t="s">
        <v>137</v>
      </c>
      <c r="B51" s="46"/>
      <c r="C51" s="45"/>
      <c r="D51" s="46"/>
      <c r="E51" s="34"/>
      <c r="F51" s="3"/>
    </row>
    <row r="52" spans="1:6" ht="13.9" x14ac:dyDescent="0.25">
      <c r="A52" s="15" t="s">
        <v>138</v>
      </c>
      <c r="B52" s="46"/>
      <c r="C52" s="45"/>
      <c r="D52" s="46"/>
      <c r="E52" s="10"/>
      <c r="F52" s="3"/>
    </row>
    <row r="53" spans="1:6" ht="13.9" x14ac:dyDescent="0.25">
      <c r="A53" s="15" t="s">
        <v>139</v>
      </c>
      <c r="B53" s="46"/>
      <c r="C53" s="45"/>
      <c r="D53" s="46"/>
      <c r="E53" s="47"/>
      <c r="F53" s="47"/>
    </row>
    <row r="54" spans="1:6" ht="13.9" x14ac:dyDescent="0.25">
      <c r="A54" s="48" t="s">
        <v>140</v>
      </c>
      <c r="B54" s="46"/>
      <c r="C54" s="45"/>
      <c r="D54" s="46"/>
      <c r="E54" s="49"/>
      <c r="F54" s="47"/>
    </row>
    <row r="55" spans="1:6" ht="13.9" x14ac:dyDescent="0.25">
      <c r="A55" s="44" t="s">
        <v>141</v>
      </c>
      <c r="B55" s="50">
        <f>SUM(B50:B54)</f>
        <v>0</v>
      </c>
      <c r="C55" s="50"/>
      <c r="D55" s="50">
        <v>0</v>
      </c>
      <c r="E55" s="47"/>
      <c r="F55" s="47"/>
    </row>
    <row r="56" spans="1:6" ht="13.9" x14ac:dyDescent="0.25">
      <c r="A56" s="51"/>
      <c r="B56" s="52"/>
      <c r="C56" s="52"/>
      <c r="D56" s="52"/>
      <c r="E56" s="47"/>
      <c r="F56" s="47"/>
    </row>
    <row r="57" spans="1:6" ht="14.45" thickBot="1" x14ac:dyDescent="0.3">
      <c r="A57" s="44" t="s">
        <v>142</v>
      </c>
      <c r="B57" s="53">
        <f>B47</f>
        <v>-694321</v>
      </c>
      <c r="C57" s="53"/>
      <c r="D57" s="53">
        <v>-461104</v>
      </c>
      <c r="E57" s="47"/>
      <c r="F57" s="47"/>
    </row>
    <row r="58" spans="1:6" ht="14.45" thickTop="1" x14ac:dyDescent="0.25">
      <c r="A58" s="51"/>
      <c r="B58" s="52"/>
      <c r="C58" s="52"/>
      <c r="D58" s="52"/>
      <c r="E58" s="47"/>
      <c r="F58" s="47"/>
    </row>
    <row r="59" spans="1:6" ht="14.45" x14ac:dyDescent="0.3">
      <c r="A59" s="54" t="s">
        <v>143</v>
      </c>
      <c r="B59" s="52"/>
      <c r="C59" s="52"/>
      <c r="D59" s="52"/>
      <c r="E59" s="55"/>
      <c r="F59" s="55"/>
    </row>
    <row r="60" spans="1:6" ht="13.9" x14ac:dyDescent="0.25">
      <c r="A60" s="51" t="s">
        <v>144</v>
      </c>
      <c r="B60" s="37"/>
      <c r="C60" s="34"/>
      <c r="D60" s="37"/>
      <c r="E60" s="55"/>
      <c r="F60" s="55"/>
    </row>
    <row r="61" spans="1:6" ht="13.9" x14ac:dyDescent="0.25">
      <c r="A61" s="51" t="s">
        <v>145</v>
      </c>
      <c r="B61" s="37"/>
      <c r="C61" s="34"/>
      <c r="D61" s="37"/>
      <c r="E61" s="55"/>
      <c r="F61" s="55"/>
    </row>
    <row r="62" spans="1:6" ht="13.9" x14ac:dyDescent="0.25">
      <c r="A62" s="56"/>
      <c r="B62" s="55"/>
      <c r="C62" s="55"/>
      <c r="D62" s="55"/>
      <c r="E62" s="55"/>
      <c r="F62" s="55"/>
    </row>
    <row r="63" spans="1:6" ht="13.9" x14ac:dyDescent="0.25">
      <c r="A63" s="56"/>
      <c r="B63" s="55"/>
      <c r="C63" s="55"/>
      <c r="D63" s="55"/>
      <c r="E63" s="55"/>
      <c r="F63" s="55"/>
    </row>
    <row r="64" spans="1:6" ht="45" x14ac:dyDescent="0.25">
      <c r="A64" s="136" t="s">
        <v>146</v>
      </c>
      <c r="B64" s="55"/>
      <c r="C64" s="55"/>
      <c r="D64" s="55"/>
      <c r="E64" s="55"/>
      <c r="F64" s="55"/>
    </row>
    <row r="65" spans="1:6" ht="13.9" x14ac:dyDescent="0.25">
      <c r="A65" s="57"/>
      <c r="B65" s="58"/>
      <c r="C65" s="58"/>
      <c r="D65" s="58"/>
      <c r="E65" s="58"/>
      <c r="F65" s="58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F72"/>
  <sheetViews>
    <sheetView topLeftCell="A49" workbookViewId="0">
      <selection activeCell="F49" sqref="F49"/>
    </sheetView>
  </sheetViews>
  <sheetFormatPr defaultColWidth="9.140625" defaultRowHeight="15" x14ac:dyDescent="0.25"/>
  <cols>
    <col min="1" max="1" width="1.42578125" style="3" customWidth="1"/>
    <col min="2" max="2" width="63.140625" style="3" customWidth="1"/>
    <col min="3" max="3" width="11" style="3" customWidth="1"/>
    <col min="4" max="4" width="1.5703125" style="3" customWidth="1"/>
    <col min="5" max="5" width="15.7109375" style="3" hidden="1" customWidth="1"/>
    <col min="6" max="6" width="11.5703125" style="3" customWidth="1"/>
    <col min="7" max="16384" width="9.140625" style="3"/>
  </cols>
  <sheetData>
    <row r="1" spans="2:6" ht="13.9" x14ac:dyDescent="0.25">
      <c r="B1" s="1" t="s">
        <v>253</v>
      </c>
    </row>
    <row r="2" spans="2:6" ht="14.45" x14ac:dyDescent="0.3">
      <c r="B2" s="4" t="s">
        <v>0</v>
      </c>
    </row>
    <row r="3" spans="2:6" ht="14.45" x14ac:dyDescent="0.3">
      <c r="B3" s="4" t="s">
        <v>1</v>
      </c>
    </row>
    <row r="4" spans="2:6" ht="14.45" x14ac:dyDescent="0.3">
      <c r="B4" s="4" t="s">
        <v>2</v>
      </c>
    </row>
    <row r="5" spans="2:6" ht="14.45" x14ac:dyDescent="0.3">
      <c r="B5" s="1" t="s">
        <v>147</v>
      </c>
      <c r="C5" s="10"/>
      <c r="D5" s="10"/>
      <c r="E5" s="10"/>
    </row>
    <row r="6" spans="2:6" ht="14.45" x14ac:dyDescent="0.3">
      <c r="B6" s="4"/>
      <c r="C6" s="10"/>
      <c r="D6" s="10"/>
      <c r="E6" s="10"/>
    </row>
    <row r="7" spans="2:6" ht="13.9" x14ac:dyDescent="0.25">
      <c r="B7" s="59"/>
      <c r="C7" s="7" t="s">
        <v>4</v>
      </c>
      <c r="D7" s="7"/>
      <c r="E7" s="7" t="s">
        <v>4</v>
      </c>
      <c r="F7" s="7" t="s">
        <v>4</v>
      </c>
    </row>
    <row r="8" spans="2:6" ht="13.9" x14ac:dyDescent="0.25">
      <c r="B8" s="59"/>
      <c r="C8" s="7" t="s">
        <v>5</v>
      </c>
      <c r="D8" s="7"/>
      <c r="E8" s="7" t="s">
        <v>6</v>
      </c>
      <c r="F8" s="7" t="s">
        <v>221</v>
      </c>
    </row>
    <row r="9" spans="2:6" ht="14.45" x14ac:dyDescent="0.25">
      <c r="B9" s="33"/>
      <c r="C9" s="10"/>
      <c r="D9" s="10"/>
      <c r="E9" s="10"/>
    </row>
    <row r="10" spans="2:6" ht="13.9" x14ac:dyDescent="0.25">
      <c r="B10" s="11" t="s">
        <v>148</v>
      </c>
      <c r="C10" s="60"/>
      <c r="D10" s="60"/>
      <c r="E10" s="60"/>
    </row>
    <row r="11" spans="2:6" ht="13.9" x14ac:dyDescent="0.25">
      <c r="B11" s="23" t="s">
        <v>149</v>
      </c>
      <c r="C11" s="13">
        <f>'Pasqyra e Performances'!B57</f>
        <v>-694321</v>
      </c>
      <c r="D11" s="13"/>
      <c r="E11" s="13">
        <v>0</v>
      </c>
      <c r="F11" s="49">
        <v>-461104</v>
      </c>
    </row>
    <row r="12" spans="2:6" ht="13.9" x14ac:dyDescent="0.25">
      <c r="B12" s="61" t="s">
        <v>150</v>
      </c>
      <c r="C12" s="13"/>
      <c r="D12" s="13"/>
      <c r="E12" s="13"/>
      <c r="F12" s="49"/>
    </row>
    <row r="13" spans="2:6" ht="13.9" x14ac:dyDescent="0.25">
      <c r="B13" s="62" t="s">
        <v>151</v>
      </c>
      <c r="C13" s="13"/>
      <c r="D13" s="13"/>
      <c r="E13" s="13"/>
      <c r="F13" s="49"/>
    </row>
    <row r="14" spans="2:6" ht="13.9" x14ac:dyDescent="0.25">
      <c r="B14" s="62" t="s">
        <v>152</v>
      </c>
      <c r="C14" s="13"/>
      <c r="D14" s="13"/>
      <c r="E14" s="13"/>
      <c r="F14" s="49"/>
    </row>
    <row r="15" spans="2:6" ht="13.9" x14ac:dyDescent="0.25">
      <c r="B15" s="63" t="s">
        <v>113</v>
      </c>
      <c r="C15" s="13"/>
      <c r="D15" s="13"/>
      <c r="E15" s="13"/>
      <c r="F15" s="49"/>
    </row>
    <row r="16" spans="2:6" ht="13.9" x14ac:dyDescent="0.25">
      <c r="B16" s="62" t="s">
        <v>112</v>
      </c>
      <c r="C16" s="13"/>
      <c r="D16" s="13"/>
      <c r="E16" s="13"/>
      <c r="F16" s="49"/>
    </row>
    <row r="17" spans="2:6" ht="13.9" x14ac:dyDescent="0.25">
      <c r="B17" s="62" t="s">
        <v>153</v>
      </c>
      <c r="C17" s="13"/>
      <c r="D17" s="13"/>
      <c r="E17" s="13"/>
      <c r="F17" s="49"/>
    </row>
    <row r="18" spans="2:6" ht="13.9" x14ac:dyDescent="0.25">
      <c r="B18" s="62" t="s">
        <v>154</v>
      </c>
      <c r="C18" s="13"/>
      <c r="D18" s="13"/>
      <c r="E18" s="13"/>
      <c r="F18" s="49"/>
    </row>
    <row r="19" spans="2:6" ht="13.9" x14ac:dyDescent="0.25">
      <c r="B19" s="62" t="s">
        <v>155</v>
      </c>
      <c r="C19" s="13"/>
      <c r="D19" s="13"/>
      <c r="E19" s="13"/>
      <c r="F19" s="49"/>
    </row>
    <row r="20" spans="2:6" ht="13.9" x14ac:dyDescent="0.25">
      <c r="B20" s="62" t="s">
        <v>156</v>
      </c>
      <c r="C20" s="13"/>
      <c r="D20" s="13"/>
      <c r="E20" s="13"/>
      <c r="F20" s="49"/>
    </row>
    <row r="21" spans="2:6" ht="13.9" x14ac:dyDescent="0.25">
      <c r="B21" s="62" t="s">
        <v>157</v>
      </c>
      <c r="C21" s="13"/>
      <c r="D21" s="13"/>
      <c r="E21" s="13"/>
      <c r="F21" s="49"/>
    </row>
    <row r="22" spans="2:6" ht="13.9" x14ac:dyDescent="0.25">
      <c r="B22" s="62" t="s">
        <v>158</v>
      </c>
      <c r="C22" s="13"/>
      <c r="D22" s="13"/>
      <c r="E22" s="13"/>
      <c r="F22" s="49"/>
    </row>
    <row r="23" spans="2:6" ht="13.9" x14ac:dyDescent="0.25">
      <c r="B23" s="62" t="s">
        <v>158</v>
      </c>
      <c r="C23" s="13"/>
      <c r="D23" s="13"/>
      <c r="E23" s="13"/>
      <c r="F23" s="49"/>
    </row>
    <row r="24" spans="2:6" ht="13.9" x14ac:dyDescent="0.25">
      <c r="B24" s="62"/>
      <c r="C24" s="13"/>
      <c r="D24" s="13"/>
      <c r="E24" s="13"/>
      <c r="F24" s="49"/>
    </row>
    <row r="25" spans="2:6" ht="13.9" x14ac:dyDescent="0.25">
      <c r="B25" s="23" t="s">
        <v>159</v>
      </c>
      <c r="C25" s="13"/>
      <c r="D25" s="13"/>
      <c r="E25" s="13"/>
      <c r="F25" s="49"/>
    </row>
    <row r="26" spans="2:6" ht="13.9" x14ac:dyDescent="0.25">
      <c r="B26" s="62" t="s">
        <v>160</v>
      </c>
      <c r="C26" s="13"/>
      <c r="D26" s="13"/>
      <c r="E26" s="13"/>
      <c r="F26" s="49"/>
    </row>
    <row r="27" spans="2:6" ht="13.9" x14ac:dyDescent="0.25">
      <c r="B27" s="62" t="s">
        <v>161</v>
      </c>
      <c r="C27" s="13"/>
      <c r="D27" s="13"/>
      <c r="E27" s="13"/>
      <c r="F27" s="49"/>
    </row>
    <row r="28" spans="2:6" ht="13.9" x14ac:dyDescent="0.25">
      <c r="B28" s="62" t="s">
        <v>162</v>
      </c>
      <c r="C28" s="13"/>
      <c r="D28" s="13"/>
      <c r="E28" s="13"/>
      <c r="F28" s="49"/>
    </row>
    <row r="29" spans="2:6" ht="13.9" x14ac:dyDescent="0.25">
      <c r="B29" s="62" t="s">
        <v>158</v>
      </c>
      <c r="C29" s="13"/>
      <c r="D29" s="13"/>
      <c r="E29" s="13"/>
      <c r="F29" s="49"/>
    </row>
    <row r="30" spans="2:6" ht="13.9" x14ac:dyDescent="0.25">
      <c r="B30" s="62"/>
      <c r="C30" s="13"/>
      <c r="D30" s="13"/>
      <c r="E30" s="13"/>
      <c r="F30" s="49"/>
    </row>
    <row r="31" spans="2:6" ht="13.9" x14ac:dyDescent="0.25">
      <c r="B31" s="23" t="s">
        <v>163</v>
      </c>
      <c r="C31" s="13"/>
      <c r="D31" s="13"/>
      <c r="E31" s="13"/>
      <c r="F31" s="49"/>
    </row>
    <row r="32" spans="2:6" ht="13.9" x14ac:dyDescent="0.25">
      <c r="B32" s="62" t="s">
        <v>164</v>
      </c>
      <c r="C32" s="13">
        <f>'Pozicioni Financiar'!D21-'Pozicioni Financiar'!B21</f>
        <v>0</v>
      </c>
      <c r="D32" s="13"/>
      <c r="E32" s="13"/>
      <c r="F32" s="49">
        <v>0</v>
      </c>
    </row>
    <row r="33" spans="2:6" ht="13.9" x14ac:dyDescent="0.25">
      <c r="B33" s="62" t="s">
        <v>165</v>
      </c>
      <c r="C33" s="13"/>
      <c r="D33" s="13"/>
      <c r="E33" s="13"/>
      <c r="F33" s="49"/>
    </row>
    <row r="34" spans="2:6" ht="13.9" x14ac:dyDescent="0.25">
      <c r="B34" s="62" t="s">
        <v>166</v>
      </c>
      <c r="C34" s="13">
        <f>'Pozicioni Financiar'!B70+'Pozicioni Financiar'!B71-'Pozicioni Financiar'!D70-'Pozicioni Financiar'!D71</f>
        <v>596411</v>
      </c>
      <c r="D34" s="13"/>
      <c r="E34" s="13"/>
      <c r="F34" s="49">
        <v>37180</v>
      </c>
    </row>
    <row r="35" spans="2:6" ht="13.9" x14ac:dyDescent="0.25">
      <c r="B35" s="62" t="s">
        <v>167</v>
      </c>
      <c r="C35" s="13">
        <f>'Pozicioni Financiar'!B69-'Pozicioni Financiar'!D69</f>
        <v>77910</v>
      </c>
      <c r="D35" s="13"/>
      <c r="E35" s="13"/>
      <c r="F35" s="49">
        <v>453564</v>
      </c>
    </row>
    <row r="36" spans="2:6" ht="13.9" x14ac:dyDescent="0.25">
      <c r="B36" s="62" t="s">
        <v>158</v>
      </c>
      <c r="C36" s="13"/>
      <c r="D36" s="13"/>
      <c r="E36" s="13"/>
      <c r="F36" s="94"/>
    </row>
    <row r="37" spans="2:6" ht="13.9" x14ac:dyDescent="0.25">
      <c r="B37" s="11" t="s">
        <v>168</v>
      </c>
      <c r="C37" s="22">
        <f>SUM(C11:C36)</f>
        <v>-20000</v>
      </c>
      <c r="D37" s="14"/>
      <c r="E37" s="22">
        <v>0</v>
      </c>
      <c r="F37" s="116">
        <v>29640</v>
      </c>
    </row>
    <row r="38" spans="2:6" ht="13.9" x14ac:dyDescent="0.25">
      <c r="B38" s="64"/>
      <c r="C38" s="13"/>
      <c r="D38" s="13"/>
      <c r="E38" s="13"/>
      <c r="F38" s="49"/>
    </row>
    <row r="39" spans="2:6" ht="13.9" x14ac:dyDescent="0.25">
      <c r="B39" s="11" t="s">
        <v>169</v>
      </c>
      <c r="C39" s="13"/>
      <c r="D39" s="13"/>
      <c r="E39" s="13"/>
      <c r="F39" s="49"/>
    </row>
    <row r="40" spans="2:6" ht="13.9" x14ac:dyDescent="0.25">
      <c r="B40" s="62" t="s">
        <v>170</v>
      </c>
      <c r="C40" s="13"/>
      <c r="D40" s="13"/>
      <c r="E40" s="13"/>
      <c r="F40" s="49"/>
    </row>
    <row r="41" spans="2:6" ht="13.9" x14ac:dyDescent="0.25">
      <c r="B41" s="62" t="s">
        <v>171</v>
      </c>
      <c r="C41" s="13"/>
      <c r="D41" s="13"/>
      <c r="E41" s="13"/>
      <c r="F41" s="49"/>
    </row>
    <row r="42" spans="2:6" ht="27.6" x14ac:dyDescent="0.25">
      <c r="B42" s="62" t="s">
        <v>172</v>
      </c>
      <c r="C42" s="13"/>
      <c r="D42" s="13"/>
      <c r="E42" s="13"/>
      <c r="F42" s="49"/>
    </row>
    <row r="43" spans="2:6" ht="27.6" x14ac:dyDescent="0.25">
      <c r="B43" s="62" t="s">
        <v>173</v>
      </c>
      <c r="C43" s="13"/>
      <c r="D43" s="13"/>
      <c r="E43" s="13"/>
      <c r="F43" s="49"/>
    </row>
    <row r="44" spans="2:6" ht="13.9" x14ac:dyDescent="0.25">
      <c r="B44" s="62" t="s">
        <v>174</v>
      </c>
      <c r="C44" s="13"/>
      <c r="D44" s="13"/>
      <c r="E44" s="13"/>
      <c r="F44" s="49"/>
    </row>
    <row r="45" spans="2:6" ht="13.9" x14ac:dyDescent="0.25">
      <c r="B45" s="62" t="s">
        <v>175</v>
      </c>
      <c r="C45" s="13"/>
      <c r="D45" s="13"/>
      <c r="E45" s="13"/>
      <c r="F45" s="49"/>
    </row>
    <row r="46" spans="2:6" ht="13.9" x14ac:dyDescent="0.25">
      <c r="B46" s="62" t="s">
        <v>176</v>
      </c>
      <c r="C46" s="13"/>
      <c r="D46" s="13"/>
      <c r="E46" s="13"/>
      <c r="F46" s="49"/>
    </row>
    <row r="47" spans="2:6" ht="13.9" x14ac:dyDescent="0.25">
      <c r="B47" s="62" t="s">
        <v>177</v>
      </c>
      <c r="C47" s="13"/>
      <c r="D47" s="13"/>
      <c r="E47" s="13"/>
      <c r="F47" s="49"/>
    </row>
    <row r="48" spans="2:6" ht="13.9" x14ac:dyDescent="0.25">
      <c r="B48" s="62" t="s">
        <v>158</v>
      </c>
      <c r="C48" s="13"/>
      <c r="D48" s="13"/>
      <c r="E48" s="13"/>
      <c r="F48" s="94"/>
    </row>
    <row r="49" spans="2:6" ht="13.9" x14ac:dyDescent="0.25">
      <c r="B49" s="11" t="s">
        <v>178</v>
      </c>
      <c r="C49" s="22">
        <f>SUM(C40:C48)</f>
        <v>0</v>
      </c>
      <c r="D49" s="14"/>
      <c r="E49" s="22">
        <v>0</v>
      </c>
      <c r="F49" s="116">
        <v>0</v>
      </c>
    </row>
    <row r="50" spans="2:6" ht="13.9" x14ac:dyDescent="0.25">
      <c r="B50" s="64"/>
      <c r="C50" s="13"/>
      <c r="D50" s="13"/>
      <c r="E50" s="13"/>
      <c r="F50" s="49"/>
    </row>
    <row r="51" spans="2:6" ht="13.9" x14ac:dyDescent="0.25">
      <c r="B51" s="11" t="s">
        <v>179</v>
      </c>
      <c r="C51" s="13"/>
      <c r="D51" s="13"/>
      <c r="E51" s="13"/>
      <c r="F51" s="49"/>
    </row>
    <row r="52" spans="2:6" ht="13.9" x14ac:dyDescent="0.25">
      <c r="B52" s="62" t="s">
        <v>180</v>
      </c>
      <c r="C52" s="13"/>
      <c r="D52" s="13"/>
      <c r="E52" s="13"/>
      <c r="F52" s="49"/>
    </row>
    <row r="53" spans="2:6" ht="13.9" x14ac:dyDescent="0.25">
      <c r="B53" s="62" t="s">
        <v>181</v>
      </c>
      <c r="C53" s="13"/>
      <c r="D53" s="13"/>
      <c r="E53" s="13"/>
      <c r="F53" s="49"/>
    </row>
    <row r="54" spans="2:6" ht="13.9" x14ac:dyDescent="0.25">
      <c r="B54" s="62" t="s">
        <v>182</v>
      </c>
      <c r="C54" s="13"/>
      <c r="D54" s="13"/>
      <c r="E54" s="13"/>
      <c r="F54" s="49"/>
    </row>
    <row r="55" spans="2:6" ht="13.9" x14ac:dyDescent="0.25">
      <c r="B55" s="62" t="s">
        <v>183</v>
      </c>
      <c r="C55" s="13"/>
      <c r="D55" s="13"/>
      <c r="E55" s="13"/>
      <c r="F55" s="49"/>
    </row>
    <row r="56" spans="2:6" ht="13.9" x14ac:dyDescent="0.25">
      <c r="B56" s="62" t="s">
        <v>184</v>
      </c>
      <c r="C56" s="13"/>
      <c r="D56" s="13"/>
      <c r="E56" s="13"/>
      <c r="F56" s="49"/>
    </row>
    <row r="57" spans="2:6" ht="13.9" x14ac:dyDescent="0.25">
      <c r="B57" s="62" t="s">
        <v>185</v>
      </c>
      <c r="C57" s="13"/>
      <c r="D57" s="13"/>
      <c r="E57" s="13"/>
      <c r="F57" s="49"/>
    </row>
    <row r="58" spans="2:6" ht="13.9" x14ac:dyDescent="0.25">
      <c r="B58" s="62" t="s">
        <v>186</v>
      </c>
      <c r="C58" s="13"/>
      <c r="D58" s="13"/>
      <c r="E58" s="13"/>
      <c r="F58" s="49"/>
    </row>
    <row r="59" spans="2:6" ht="13.9" x14ac:dyDescent="0.25">
      <c r="B59" s="62" t="s">
        <v>187</v>
      </c>
      <c r="C59" s="13"/>
      <c r="D59" s="13"/>
      <c r="E59" s="13"/>
      <c r="F59" s="49"/>
    </row>
    <row r="60" spans="2:6" ht="13.9" x14ac:dyDescent="0.25">
      <c r="B60" s="62" t="s">
        <v>188</v>
      </c>
      <c r="C60" s="13"/>
      <c r="D60" s="13"/>
      <c r="E60" s="13"/>
      <c r="F60" s="49"/>
    </row>
    <row r="61" spans="2:6" ht="13.9" x14ac:dyDescent="0.25">
      <c r="B61" s="62" t="s">
        <v>189</v>
      </c>
      <c r="C61" s="13"/>
      <c r="D61" s="13"/>
      <c r="E61" s="13"/>
      <c r="F61" s="49"/>
    </row>
    <row r="62" spans="2:6" ht="13.9" x14ac:dyDescent="0.25">
      <c r="B62" s="62" t="s">
        <v>190</v>
      </c>
      <c r="C62" s="13"/>
      <c r="D62" s="13"/>
      <c r="E62" s="13"/>
      <c r="F62" s="49"/>
    </row>
    <row r="63" spans="2:6" ht="13.9" x14ac:dyDescent="0.25">
      <c r="B63" s="62" t="s">
        <v>158</v>
      </c>
      <c r="C63" s="13"/>
      <c r="D63" s="13"/>
      <c r="E63" s="13"/>
      <c r="F63" s="94"/>
    </row>
    <row r="64" spans="2:6" ht="13.9" x14ac:dyDescent="0.25">
      <c r="B64" s="11" t="s">
        <v>191</v>
      </c>
      <c r="C64" s="22">
        <f>SUM(C52:C63)</f>
        <v>0</v>
      </c>
      <c r="D64" s="14"/>
      <c r="E64" s="22">
        <v>0</v>
      </c>
      <c r="F64" s="49">
        <v>0</v>
      </c>
    </row>
    <row r="65" spans="2:6" ht="13.9" x14ac:dyDescent="0.25">
      <c r="B65" s="64"/>
      <c r="C65" s="13"/>
      <c r="D65" s="13"/>
      <c r="E65" s="13"/>
      <c r="F65" s="94"/>
    </row>
    <row r="66" spans="2:6" ht="13.9" x14ac:dyDescent="0.25">
      <c r="B66" s="11" t="s">
        <v>192</v>
      </c>
      <c r="C66" s="65">
        <f>C64+C49+C37</f>
        <v>-20000</v>
      </c>
      <c r="D66" s="14"/>
      <c r="E66" s="65">
        <v>0</v>
      </c>
      <c r="F66" s="115">
        <v>29640</v>
      </c>
    </row>
    <row r="67" spans="2:6" ht="13.9" x14ac:dyDescent="0.25">
      <c r="B67" s="66" t="s">
        <v>193</v>
      </c>
      <c r="C67" s="13">
        <f>F69</f>
        <v>29640.282999999821</v>
      </c>
      <c r="D67" s="13"/>
      <c r="E67" s="13"/>
      <c r="F67" s="49">
        <v>0.28299999982118607</v>
      </c>
    </row>
    <row r="68" spans="2:6" ht="13.9" x14ac:dyDescent="0.25">
      <c r="B68" s="66" t="s">
        <v>194</v>
      </c>
      <c r="C68" s="13"/>
      <c r="D68" s="13"/>
      <c r="E68" s="13"/>
      <c r="F68" s="94"/>
    </row>
    <row r="69" spans="2:6" ht="14.45" thickBot="1" x14ac:dyDescent="0.3">
      <c r="B69" s="67" t="s">
        <v>195</v>
      </c>
      <c r="C69" s="68">
        <f>C66+C67</f>
        <v>9640.2829999998212</v>
      </c>
      <c r="D69" s="69"/>
      <c r="E69" s="68">
        <v>0</v>
      </c>
      <c r="F69" s="68">
        <f>F66+F67</f>
        <v>29640.282999999821</v>
      </c>
    </row>
    <row r="70" spans="2:6" ht="14.45" thickTop="1" x14ac:dyDescent="0.25"/>
    <row r="72" spans="2:6" ht="13.9" x14ac:dyDescent="0.25">
      <c r="B72" s="29" t="s">
        <v>90</v>
      </c>
      <c r="C72" s="70">
        <f>C69-'Pozicioni Financiar'!B11</f>
        <v>0.28299999982118607</v>
      </c>
      <c r="D72" s="71"/>
      <c r="E72" s="71">
        <v>0</v>
      </c>
      <c r="F72" s="29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54"/>
  <sheetViews>
    <sheetView tabSelected="1" workbookViewId="0">
      <selection activeCell="D48" sqref="D48"/>
    </sheetView>
  </sheetViews>
  <sheetFormatPr defaultColWidth="9.140625" defaultRowHeight="12.75" x14ac:dyDescent="0.2"/>
  <cols>
    <col min="1" max="1" width="25.7109375" style="92" customWidth="1"/>
    <col min="2" max="2" width="12.5703125" style="93" customWidth="1"/>
    <col min="3" max="3" width="5.7109375" style="93" customWidth="1"/>
    <col min="4" max="4" width="8" style="93" customWidth="1"/>
    <col min="5" max="5" width="7.42578125" style="93" customWidth="1"/>
    <col min="6" max="6" width="6" style="93" customWidth="1"/>
    <col min="7" max="7" width="5.7109375" style="93" customWidth="1"/>
    <col min="8" max="8" width="10.28515625" style="93" customWidth="1"/>
    <col min="9" max="9" width="9.85546875" style="93" customWidth="1"/>
    <col min="10" max="10" width="12.5703125" style="93" customWidth="1"/>
    <col min="11" max="11" width="6.42578125" style="93" customWidth="1"/>
    <col min="12" max="12" width="10.28515625" style="93" customWidth="1"/>
    <col min="13" max="256" width="12.5703125" style="72" customWidth="1"/>
    <col min="257" max="16384" width="9.140625" style="72"/>
  </cols>
  <sheetData>
    <row r="1" spans="1:12" ht="15.75" x14ac:dyDescent="0.2">
      <c r="A1" s="134" t="s">
        <v>0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</row>
    <row r="3" spans="1:12" ht="18.75" x14ac:dyDescent="0.3">
      <c r="A3" s="135" t="s">
        <v>196</v>
      </c>
      <c r="B3" s="135"/>
      <c r="C3" s="135"/>
      <c r="D3" s="135"/>
      <c r="E3" s="135"/>
      <c r="F3" s="135"/>
      <c r="G3" s="135"/>
      <c r="H3" s="135"/>
      <c r="I3" s="135"/>
      <c r="J3" s="135"/>
      <c r="K3" s="135"/>
      <c r="L3" s="135"/>
    </row>
    <row r="5" spans="1:12" ht="93.75" customHeight="1" thickBot="1" x14ac:dyDescent="0.25">
      <c r="A5" s="73"/>
      <c r="B5" s="74" t="s">
        <v>197</v>
      </c>
      <c r="C5" s="74" t="s">
        <v>78</v>
      </c>
      <c r="D5" s="74" t="s">
        <v>198</v>
      </c>
      <c r="E5" s="74" t="s">
        <v>199</v>
      </c>
      <c r="F5" s="74" t="s">
        <v>200</v>
      </c>
      <c r="G5" s="74" t="s">
        <v>201</v>
      </c>
      <c r="H5" s="74" t="s">
        <v>202</v>
      </c>
      <c r="I5" s="74" t="s">
        <v>203</v>
      </c>
      <c r="J5" s="74" t="s">
        <v>204</v>
      </c>
      <c r="K5" s="74" t="s">
        <v>205</v>
      </c>
      <c r="L5" s="75" t="s">
        <v>204</v>
      </c>
    </row>
    <row r="6" spans="1:12" ht="26.25" hidden="1" customHeight="1" thickTop="1" x14ac:dyDescent="0.2">
      <c r="A6" s="76" t="s">
        <v>206</v>
      </c>
      <c r="B6" s="77">
        <v>100000</v>
      </c>
      <c r="C6" s="78"/>
      <c r="D6" s="77"/>
      <c r="E6" s="77"/>
      <c r="F6" s="77"/>
      <c r="G6" s="77"/>
      <c r="H6" s="77">
        <v>2016687</v>
      </c>
      <c r="I6" s="77"/>
      <c r="J6" s="77">
        <v>2116687</v>
      </c>
      <c r="K6" s="77"/>
      <c r="L6" s="79">
        <v>2116687</v>
      </c>
    </row>
    <row r="7" spans="1:12" ht="25.5" hidden="1" customHeight="1" x14ac:dyDescent="0.2">
      <c r="A7" s="80" t="s">
        <v>207</v>
      </c>
      <c r="B7" s="81"/>
      <c r="C7" s="81"/>
      <c r="D7" s="81"/>
      <c r="E7" s="81"/>
      <c r="F7" s="81"/>
      <c r="G7" s="81"/>
      <c r="H7" s="81"/>
      <c r="I7" s="81"/>
      <c r="J7" s="82">
        <v>0</v>
      </c>
      <c r="K7" s="81"/>
      <c r="L7" s="83">
        <v>0</v>
      </c>
    </row>
    <row r="8" spans="1:12" ht="25.5" hidden="1" customHeight="1" x14ac:dyDescent="0.2">
      <c r="A8" s="84" t="s">
        <v>208</v>
      </c>
      <c r="B8" s="85" t="e">
        <v>#REF!</v>
      </c>
      <c r="C8" s="85">
        <v>0</v>
      </c>
      <c r="D8" s="85">
        <v>0</v>
      </c>
      <c r="E8" s="85">
        <v>0</v>
      </c>
      <c r="F8" s="85">
        <v>0</v>
      </c>
      <c r="G8" s="85"/>
      <c r="H8" s="85" t="e">
        <v>#REF!</v>
      </c>
      <c r="I8" s="85">
        <v>0</v>
      </c>
      <c r="J8" s="85" t="e">
        <v>#REF!</v>
      </c>
      <c r="K8" s="85">
        <v>0</v>
      </c>
      <c r="L8" s="86" t="e">
        <v>#REF!</v>
      </c>
    </row>
    <row r="9" spans="1:12" ht="25.5" hidden="1" customHeight="1" x14ac:dyDescent="0.2">
      <c r="A9" s="87" t="s">
        <v>209</v>
      </c>
      <c r="B9" s="81"/>
      <c r="C9" s="81"/>
      <c r="D9" s="81"/>
      <c r="E9" s="81"/>
      <c r="F9" s="81"/>
      <c r="G9" s="81"/>
      <c r="H9" s="81"/>
      <c r="I9" s="81"/>
      <c r="J9" s="82">
        <v>0</v>
      </c>
      <c r="K9" s="81"/>
      <c r="L9" s="83">
        <v>0</v>
      </c>
    </row>
    <row r="10" spans="1:12" ht="12.75" hidden="1" customHeight="1" x14ac:dyDescent="0.2">
      <c r="A10" s="80" t="s">
        <v>210</v>
      </c>
      <c r="B10" s="81"/>
      <c r="C10" s="81"/>
      <c r="D10" s="81"/>
      <c r="E10" s="81"/>
      <c r="F10" s="81"/>
      <c r="G10" s="81"/>
      <c r="H10" s="81"/>
      <c r="I10" s="81" t="e">
        <v>#REF!</v>
      </c>
      <c r="J10" s="82" t="e">
        <v>#REF!</v>
      </c>
      <c r="K10" s="81"/>
      <c r="L10" s="83" t="e">
        <v>#REF!</v>
      </c>
    </row>
    <row r="11" spans="1:12" ht="25.5" hidden="1" customHeight="1" x14ac:dyDescent="0.2">
      <c r="A11" s="87" t="s">
        <v>211</v>
      </c>
      <c r="B11" s="81"/>
      <c r="C11" s="81"/>
      <c r="D11" s="81"/>
      <c r="E11" s="81"/>
      <c r="F11" s="81"/>
      <c r="G11" s="81"/>
      <c r="H11" s="81"/>
      <c r="I11" s="81"/>
      <c r="J11" s="82">
        <v>0</v>
      </c>
      <c r="K11" s="81"/>
      <c r="L11" s="83">
        <v>0</v>
      </c>
    </row>
    <row r="12" spans="1:12" ht="25.5" hidden="1" customHeight="1" x14ac:dyDescent="0.2">
      <c r="A12" s="87" t="s">
        <v>212</v>
      </c>
      <c r="B12" s="82"/>
      <c r="C12" s="82"/>
      <c r="D12" s="82"/>
      <c r="E12" s="82"/>
      <c r="F12" s="82"/>
      <c r="G12" s="82"/>
      <c r="H12" s="82"/>
      <c r="I12" s="82"/>
      <c r="J12" s="82">
        <v>0</v>
      </c>
      <c r="K12" s="82"/>
      <c r="L12" s="83">
        <v>0</v>
      </c>
    </row>
    <row r="13" spans="1:12" ht="38.25" hidden="1" customHeight="1" x14ac:dyDescent="0.2">
      <c r="A13" s="87" t="s">
        <v>213</v>
      </c>
      <c r="B13" s="81"/>
      <c r="C13" s="81"/>
      <c r="D13" s="81"/>
      <c r="E13" s="81"/>
      <c r="F13" s="81"/>
      <c r="G13" s="81"/>
      <c r="H13" s="81"/>
      <c r="I13" s="81"/>
      <c r="J13" s="82">
        <v>0</v>
      </c>
      <c r="K13" s="81"/>
      <c r="L13" s="83">
        <v>0</v>
      </c>
    </row>
    <row r="14" spans="1:12" ht="25.5" hidden="1" customHeight="1" x14ac:dyDescent="0.2">
      <c r="A14" s="80" t="s">
        <v>214</v>
      </c>
      <c r="B14" s="81"/>
      <c r="C14" s="81"/>
      <c r="D14" s="81"/>
      <c r="E14" s="81"/>
      <c r="F14" s="81"/>
      <c r="G14" s="81"/>
      <c r="H14" s="81"/>
      <c r="I14" s="81"/>
      <c r="J14" s="82">
        <v>0</v>
      </c>
      <c r="K14" s="81"/>
      <c r="L14" s="83">
        <v>0</v>
      </c>
    </row>
    <row r="15" spans="1:12" ht="12.75" hidden="1" customHeight="1" x14ac:dyDescent="0.2">
      <c r="A15" s="80" t="s">
        <v>215</v>
      </c>
      <c r="B15" s="81"/>
      <c r="C15" s="81"/>
      <c r="D15" s="81"/>
      <c r="E15" s="81"/>
      <c r="F15" s="81"/>
      <c r="G15" s="81"/>
      <c r="H15" s="81"/>
      <c r="I15" s="81"/>
      <c r="J15" s="82">
        <v>0</v>
      </c>
      <c r="K15" s="81"/>
      <c r="L15" s="83">
        <v>0</v>
      </c>
    </row>
    <row r="16" spans="1:12" ht="25.5" hidden="1" customHeight="1" x14ac:dyDescent="0.2">
      <c r="A16" s="87" t="s">
        <v>216</v>
      </c>
      <c r="B16" s="82"/>
      <c r="C16" s="82"/>
      <c r="D16" s="82"/>
      <c r="E16" s="82"/>
      <c r="F16" s="82"/>
      <c r="G16" s="82"/>
      <c r="H16" s="82"/>
      <c r="I16" s="82"/>
      <c r="J16" s="82">
        <v>0</v>
      </c>
      <c r="K16" s="82"/>
      <c r="L16" s="83">
        <v>0</v>
      </c>
    </row>
    <row r="17" spans="1:12" ht="12.75" hidden="1" customHeight="1" x14ac:dyDescent="0.2">
      <c r="A17" s="87"/>
      <c r="B17" s="82"/>
      <c r="C17" s="82"/>
      <c r="D17" s="82"/>
      <c r="E17" s="82"/>
      <c r="F17" s="82"/>
      <c r="G17" s="82"/>
      <c r="H17" s="82"/>
      <c r="I17" s="82"/>
      <c r="J17" s="82">
        <v>0</v>
      </c>
      <c r="K17" s="82"/>
      <c r="L17" s="83">
        <v>0</v>
      </c>
    </row>
    <row r="18" spans="1:12" ht="25.5" hidden="1" customHeight="1" x14ac:dyDescent="0.2">
      <c r="A18" s="84" t="s">
        <v>217</v>
      </c>
      <c r="B18" s="85" t="e">
        <v>#REF!</v>
      </c>
      <c r="C18" s="85">
        <v>0</v>
      </c>
      <c r="D18" s="85">
        <v>0</v>
      </c>
      <c r="E18" s="85">
        <v>0</v>
      </c>
      <c r="F18" s="85">
        <v>0</v>
      </c>
      <c r="G18" s="85">
        <v>0</v>
      </c>
      <c r="H18" s="85" t="e">
        <v>#REF!</v>
      </c>
      <c r="I18" s="85" t="e">
        <v>#REF!</v>
      </c>
      <c r="J18" s="85" t="e">
        <v>#REF!</v>
      </c>
      <c r="K18" s="85"/>
      <c r="L18" s="86" t="e">
        <v>#REF!</v>
      </c>
    </row>
    <row r="19" spans="1:12" ht="13.5" thickTop="1" x14ac:dyDescent="0.2">
      <c r="A19" s="80"/>
      <c r="B19" s="81"/>
      <c r="C19" s="81"/>
      <c r="D19" s="81"/>
      <c r="E19" s="81"/>
      <c r="F19" s="81"/>
      <c r="G19" s="81"/>
      <c r="H19" s="81"/>
      <c r="I19" s="81"/>
      <c r="J19" s="82">
        <v>0</v>
      </c>
      <c r="K19" s="81"/>
      <c r="L19" s="83">
        <v>0</v>
      </c>
    </row>
    <row r="20" spans="1:12" ht="25.5" hidden="1" x14ac:dyDescent="0.2">
      <c r="A20" s="84" t="s">
        <v>220</v>
      </c>
      <c r="B20" s="85">
        <v>100000</v>
      </c>
      <c r="C20" s="85"/>
      <c r="D20" s="85"/>
      <c r="E20" s="85"/>
      <c r="F20" s="85"/>
      <c r="G20" s="85"/>
      <c r="H20" s="85">
        <v>1530706.4</v>
      </c>
      <c r="I20" s="85">
        <v>-2402939</v>
      </c>
      <c r="J20" s="85">
        <v>-772232.60000000009</v>
      </c>
      <c r="K20" s="85"/>
      <c r="L20" s="86">
        <v>-772232.60000000009</v>
      </c>
    </row>
    <row r="21" spans="1:12" ht="25.5" hidden="1" x14ac:dyDescent="0.2">
      <c r="A21" s="87" t="s">
        <v>212</v>
      </c>
      <c r="B21" s="81"/>
      <c r="C21" s="81"/>
      <c r="D21" s="81"/>
      <c r="E21" s="81"/>
      <c r="F21" s="81"/>
      <c r="G21" s="81"/>
      <c r="H21" s="81"/>
      <c r="I21" s="81"/>
      <c r="J21" s="82">
        <v>0</v>
      </c>
      <c r="K21" s="81"/>
      <c r="L21" s="83">
        <v>0</v>
      </c>
    </row>
    <row r="22" spans="1:12" hidden="1" x14ac:dyDescent="0.2">
      <c r="A22" s="80" t="s">
        <v>210</v>
      </c>
      <c r="B22" s="81"/>
      <c r="C22" s="81"/>
      <c r="D22" s="81"/>
      <c r="E22" s="81"/>
      <c r="F22" s="81"/>
      <c r="G22" s="81"/>
      <c r="H22" s="81"/>
      <c r="I22" s="81">
        <v>-1997649.7169999999</v>
      </c>
      <c r="J22" s="82">
        <v>-1997649.7169999999</v>
      </c>
      <c r="K22" s="81"/>
      <c r="L22" s="83">
        <v>-1997649.7169999999</v>
      </c>
    </row>
    <row r="23" spans="1:12" ht="25.5" hidden="1" x14ac:dyDescent="0.2">
      <c r="A23" s="87" t="s">
        <v>211</v>
      </c>
      <c r="B23" s="81"/>
      <c r="C23" s="81"/>
      <c r="D23" s="81"/>
      <c r="E23" s="81"/>
      <c r="F23" s="81"/>
      <c r="G23" s="81"/>
      <c r="H23" s="81"/>
      <c r="I23" s="81"/>
      <c r="J23" s="82">
        <v>0</v>
      </c>
      <c r="K23" s="81"/>
      <c r="L23" s="83">
        <v>0</v>
      </c>
    </row>
    <row r="24" spans="1:12" ht="25.5" hidden="1" x14ac:dyDescent="0.2">
      <c r="A24" s="87" t="s">
        <v>209</v>
      </c>
      <c r="B24" s="82"/>
      <c r="C24" s="82"/>
      <c r="D24" s="82"/>
      <c r="E24" s="82"/>
      <c r="F24" s="82"/>
      <c r="G24" s="82"/>
      <c r="H24" s="82"/>
      <c r="I24" s="82"/>
      <c r="J24" s="82">
        <v>0</v>
      </c>
      <c r="K24" s="82"/>
      <c r="L24" s="83">
        <v>0</v>
      </c>
    </row>
    <row r="25" spans="1:12" ht="38.25" hidden="1" x14ac:dyDescent="0.2">
      <c r="A25" s="87" t="s">
        <v>213</v>
      </c>
      <c r="B25" s="81"/>
      <c r="C25" s="81"/>
      <c r="D25" s="81"/>
      <c r="E25" s="81"/>
      <c r="F25" s="81"/>
      <c r="G25" s="81"/>
      <c r="H25" s="81"/>
      <c r="I25" s="81"/>
      <c r="J25" s="82">
        <v>0</v>
      </c>
      <c r="K25" s="81"/>
      <c r="L25" s="83">
        <v>0</v>
      </c>
    </row>
    <row r="26" spans="1:12" ht="25.5" hidden="1" x14ac:dyDescent="0.2">
      <c r="A26" s="80" t="s">
        <v>214</v>
      </c>
      <c r="B26" s="81"/>
      <c r="C26" s="81"/>
      <c r="D26" s="81"/>
      <c r="E26" s="81"/>
      <c r="F26" s="81"/>
      <c r="G26" s="81"/>
      <c r="H26" s="81"/>
      <c r="I26" s="81"/>
      <c r="J26" s="82">
        <v>0</v>
      </c>
      <c r="K26" s="81"/>
      <c r="L26" s="83">
        <v>0</v>
      </c>
    </row>
    <row r="27" spans="1:12" hidden="1" x14ac:dyDescent="0.2">
      <c r="A27" s="80" t="s">
        <v>215</v>
      </c>
      <c r="B27" s="81"/>
      <c r="C27" s="81"/>
      <c r="D27" s="81"/>
      <c r="E27" s="81"/>
      <c r="F27" s="81"/>
      <c r="G27" s="81"/>
      <c r="H27" s="81"/>
      <c r="I27" s="81"/>
      <c r="J27" s="82">
        <v>0</v>
      </c>
      <c r="K27" s="81"/>
      <c r="L27" s="83">
        <v>0</v>
      </c>
    </row>
    <row r="28" spans="1:12" ht="25.5" hidden="1" x14ac:dyDescent="0.2">
      <c r="A28" s="87" t="s">
        <v>216</v>
      </c>
      <c r="B28" s="82"/>
      <c r="C28" s="82"/>
      <c r="D28" s="82"/>
      <c r="E28" s="82"/>
      <c r="F28" s="82"/>
      <c r="G28" s="82"/>
      <c r="H28" s="82">
        <v>-2402939</v>
      </c>
      <c r="I28" s="82">
        <v>2402939</v>
      </c>
      <c r="J28" s="82">
        <v>0</v>
      </c>
      <c r="K28" s="82"/>
      <c r="L28" s="83">
        <v>0</v>
      </c>
    </row>
    <row r="29" spans="1:12" hidden="1" x14ac:dyDescent="0.2">
      <c r="A29" s="87"/>
      <c r="B29" s="82"/>
      <c r="C29" s="82"/>
      <c r="D29" s="82"/>
      <c r="E29" s="82"/>
      <c r="F29" s="82"/>
      <c r="G29" s="82"/>
      <c r="H29" s="82"/>
      <c r="I29" s="82"/>
      <c r="J29" s="82">
        <v>0</v>
      </c>
      <c r="K29" s="82"/>
      <c r="L29" s="83">
        <v>0</v>
      </c>
    </row>
    <row r="30" spans="1:12" ht="25.5" hidden="1" x14ac:dyDescent="0.2">
      <c r="A30" s="84" t="s">
        <v>218</v>
      </c>
      <c r="B30" s="85">
        <v>100000</v>
      </c>
      <c r="C30" s="85">
        <v>0</v>
      </c>
      <c r="D30" s="85">
        <v>0</v>
      </c>
      <c r="E30" s="85">
        <v>0</v>
      </c>
      <c r="F30" s="85">
        <v>0</v>
      </c>
      <c r="G30" s="85">
        <v>0</v>
      </c>
      <c r="H30" s="85">
        <v>-872232.60000000009</v>
      </c>
      <c r="I30" s="85">
        <v>-1997649.7170000002</v>
      </c>
      <c r="J30" s="85">
        <v>-2769882.3169999998</v>
      </c>
      <c r="K30" s="85"/>
      <c r="L30" s="86">
        <v>-2769882.3169999998</v>
      </c>
    </row>
    <row r="31" spans="1:12" ht="25.5" hidden="1" x14ac:dyDescent="0.2">
      <c r="A31" s="84" t="s">
        <v>222</v>
      </c>
      <c r="B31" s="85">
        <f>B30</f>
        <v>100000</v>
      </c>
      <c r="C31" s="85">
        <f t="shared" ref="C31:L31" si="0">C30</f>
        <v>0</v>
      </c>
      <c r="D31" s="85">
        <f t="shared" si="0"/>
        <v>0</v>
      </c>
      <c r="E31" s="85">
        <f t="shared" si="0"/>
        <v>0</v>
      </c>
      <c r="F31" s="85">
        <f t="shared" si="0"/>
        <v>0</v>
      </c>
      <c r="G31" s="85">
        <f t="shared" si="0"/>
        <v>0</v>
      </c>
      <c r="H31" s="85">
        <f t="shared" si="0"/>
        <v>-872232.60000000009</v>
      </c>
      <c r="I31" s="85">
        <f t="shared" si="0"/>
        <v>-1997649.7170000002</v>
      </c>
      <c r="J31" s="85">
        <f t="shared" si="0"/>
        <v>-2769882.3169999998</v>
      </c>
      <c r="K31" s="85">
        <f t="shared" si="0"/>
        <v>0</v>
      </c>
      <c r="L31" s="85">
        <f t="shared" si="0"/>
        <v>-2769882.3169999998</v>
      </c>
    </row>
    <row r="32" spans="1:12" ht="25.5" hidden="1" x14ac:dyDescent="0.2">
      <c r="A32" s="87" t="s">
        <v>212</v>
      </c>
      <c r="B32" s="81"/>
      <c r="C32" s="81"/>
      <c r="D32" s="81"/>
      <c r="E32" s="81"/>
      <c r="F32" s="81"/>
      <c r="G32" s="81"/>
      <c r="H32" s="81"/>
      <c r="I32" s="81"/>
      <c r="J32" s="82">
        <v>0</v>
      </c>
      <c r="K32" s="81"/>
      <c r="L32" s="83">
        <v>0</v>
      </c>
    </row>
    <row r="33" spans="1:12" hidden="1" x14ac:dyDescent="0.2">
      <c r="A33" s="80" t="s">
        <v>210</v>
      </c>
      <c r="B33" s="81"/>
      <c r="C33" s="81"/>
      <c r="D33" s="81"/>
      <c r="E33" s="81"/>
      <c r="F33" s="81"/>
      <c r="G33" s="81"/>
      <c r="H33" s="81"/>
      <c r="I33" s="81">
        <f>'Pozicioni Financiar'!D106</f>
        <v>-461104</v>
      </c>
      <c r="J33" s="82">
        <f>SUM(B33:I33)</f>
        <v>-461104</v>
      </c>
      <c r="K33" s="81"/>
      <c r="L33" s="83">
        <f>J33</f>
        <v>-461104</v>
      </c>
    </row>
    <row r="34" spans="1:12" ht="25.5" hidden="1" x14ac:dyDescent="0.2">
      <c r="A34" s="87" t="s">
        <v>211</v>
      </c>
      <c r="B34" s="81"/>
      <c r="C34" s="81"/>
      <c r="D34" s="81"/>
      <c r="E34" s="81"/>
      <c r="F34" s="81"/>
      <c r="G34" s="81"/>
      <c r="H34" s="81"/>
      <c r="I34" s="81"/>
      <c r="J34" s="82">
        <f t="shared" ref="J34:J39" si="1">SUM(B34:I34)</f>
        <v>0</v>
      </c>
      <c r="K34" s="81"/>
      <c r="L34" s="83">
        <v>0</v>
      </c>
    </row>
    <row r="35" spans="1:12" ht="25.5" hidden="1" x14ac:dyDescent="0.2">
      <c r="A35" s="87" t="s">
        <v>209</v>
      </c>
      <c r="B35" s="82"/>
      <c r="C35" s="82"/>
      <c r="D35" s="82"/>
      <c r="E35" s="82"/>
      <c r="F35" s="82"/>
      <c r="G35" s="82"/>
      <c r="H35" s="82"/>
      <c r="I35" s="82"/>
      <c r="J35" s="82">
        <f t="shared" si="1"/>
        <v>0</v>
      </c>
      <c r="K35" s="82"/>
      <c r="L35" s="83">
        <v>0</v>
      </c>
    </row>
    <row r="36" spans="1:12" ht="38.25" hidden="1" x14ac:dyDescent="0.2">
      <c r="A36" s="87" t="s">
        <v>213</v>
      </c>
      <c r="B36" s="81"/>
      <c r="C36" s="81"/>
      <c r="D36" s="81"/>
      <c r="E36" s="81"/>
      <c r="F36" s="81"/>
      <c r="G36" s="81"/>
      <c r="H36" s="81"/>
      <c r="I36" s="81"/>
      <c r="J36" s="82">
        <f t="shared" si="1"/>
        <v>0</v>
      </c>
      <c r="K36" s="81"/>
      <c r="L36" s="83">
        <v>0</v>
      </c>
    </row>
    <row r="37" spans="1:12" ht="25.5" hidden="1" x14ac:dyDescent="0.2">
      <c r="A37" s="80" t="s">
        <v>214</v>
      </c>
      <c r="B37" s="81"/>
      <c r="C37" s="81"/>
      <c r="D37" s="81"/>
      <c r="E37" s="81"/>
      <c r="F37" s="81"/>
      <c r="G37" s="81"/>
      <c r="H37" s="81"/>
      <c r="I37" s="81"/>
      <c r="J37" s="82">
        <f t="shared" si="1"/>
        <v>0</v>
      </c>
      <c r="K37" s="81"/>
      <c r="L37" s="83">
        <v>0</v>
      </c>
    </row>
    <row r="38" spans="1:12" hidden="1" x14ac:dyDescent="0.2">
      <c r="A38" s="80" t="s">
        <v>215</v>
      </c>
      <c r="B38" s="81"/>
      <c r="C38" s="81"/>
      <c r="D38" s="81"/>
      <c r="E38" s="81"/>
      <c r="F38" s="81"/>
      <c r="G38" s="81"/>
      <c r="H38" s="81"/>
      <c r="I38" s="81"/>
      <c r="J38" s="82">
        <f t="shared" si="1"/>
        <v>0</v>
      </c>
      <c r="K38" s="81"/>
      <c r="L38" s="83">
        <v>0</v>
      </c>
    </row>
    <row r="39" spans="1:12" ht="25.5" hidden="1" x14ac:dyDescent="0.2">
      <c r="A39" s="87" t="s">
        <v>216</v>
      </c>
      <c r="B39" s="82"/>
      <c r="C39" s="82"/>
      <c r="D39" s="82"/>
      <c r="E39" s="82"/>
      <c r="F39" s="82"/>
      <c r="G39" s="82"/>
      <c r="H39" s="82">
        <f>I31</f>
        <v>-1997649.7170000002</v>
      </c>
      <c r="I39" s="82">
        <f>-I31</f>
        <v>1997649.7170000002</v>
      </c>
      <c r="J39" s="82">
        <f t="shared" si="1"/>
        <v>0</v>
      </c>
      <c r="K39" s="82"/>
      <c r="L39" s="83">
        <f>J39</f>
        <v>0</v>
      </c>
    </row>
    <row r="40" spans="1:12" hidden="1" x14ac:dyDescent="0.2">
      <c r="A40" s="87"/>
      <c r="B40" s="82"/>
      <c r="C40" s="82"/>
      <c r="D40" s="82"/>
      <c r="E40" s="82"/>
      <c r="F40" s="82"/>
      <c r="G40" s="82"/>
      <c r="H40" s="82"/>
      <c r="I40" s="82"/>
      <c r="J40" s="82">
        <v>0</v>
      </c>
      <c r="K40" s="82"/>
      <c r="L40" s="83">
        <v>0</v>
      </c>
    </row>
    <row r="41" spans="1:12" ht="25.5" hidden="1" x14ac:dyDescent="0.2">
      <c r="A41" s="84" t="s">
        <v>223</v>
      </c>
      <c r="B41" s="85">
        <f>SUM(B31:B40)</f>
        <v>100000</v>
      </c>
      <c r="C41" s="85">
        <f t="shared" ref="C41:G41" si="2">SUM(C31:C40)</f>
        <v>0</v>
      </c>
      <c r="D41" s="85">
        <f t="shared" si="2"/>
        <v>0</v>
      </c>
      <c r="E41" s="85">
        <f t="shared" si="2"/>
        <v>0</v>
      </c>
      <c r="F41" s="85">
        <f t="shared" si="2"/>
        <v>0</v>
      </c>
      <c r="G41" s="85">
        <f t="shared" si="2"/>
        <v>0</v>
      </c>
      <c r="H41" s="85">
        <f>SUM(H31:H40)</f>
        <v>-2869882.3170000003</v>
      </c>
      <c r="I41" s="85">
        <f>SUM(I31:I40)</f>
        <v>-461104</v>
      </c>
      <c r="J41" s="85">
        <f>SUM(J31:J40)</f>
        <v>-3230986.3169999998</v>
      </c>
      <c r="K41" s="85">
        <f t="shared" ref="K41" si="3">SUM(K31:K40)</f>
        <v>0</v>
      </c>
      <c r="L41" s="85">
        <f>SUM(L31:L40)</f>
        <v>-3230986.3169999998</v>
      </c>
    </row>
    <row r="42" spans="1:12" ht="25.5" x14ac:dyDescent="0.2">
      <c r="A42" s="84" t="s">
        <v>254</v>
      </c>
      <c r="B42" s="85">
        <f>'Pozicioni Financiar'!D97</f>
        <v>100000</v>
      </c>
      <c r="C42" s="85">
        <f t="shared" ref="C42:K42" si="4">C41</f>
        <v>0</v>
      </c>
      <c r="D42" s="85">
        <f t="shared" si="4"/>
        <v>0</v>
      </c>
      <c r="E42" s="85">
        <f t="shared" si="4"/>
        <v>0</v>
      </c>
      <c r="F42" s="85">
        <f t="shared" si="4"/>
        <v>0</v>
      </c>
      <c r="G42" s="85">
        <f t="shared" si="4"/>
        <v>0</v>
      </c>
      <c r="H42" s="85">
        <f>'Pozicioni Financiar'!D105</f>
        <v>-3352246.3169999998</v>
      </c>
      <c r="I42" s="85">
        <f>'Pozicioni Financiar'!D106</f>
        <v>-461104</v>
      </c>
      <c r="J42" s="85">
        <f>SUM(B42:I42)</f>
        <v>-3713350.3169999998</v>
      </c>
      <c r="K42" s="85">
        <f t="shared" si="4"/>
        <v>0</v>
      </c>
      <c r="L42" s="85">
        <f>J42+K42</f>
        <v>-3713350.3169999998</v>
      </c>
    </row>
    <row r="43" spans="1:12" ht="25.5" x14ac:dyDescent="0.2">
      <c r="A43" s="87" t="s">
        <v>212</v>
      </c>
      <c r="B43" s="81"/>
      <c r="C43" s="81"/>
      <c r="D43" s="81"/>
      <c r="E43" s="81"/>
      <c r="F43" s="81"/>
      <c r="G43" s="81"/>
      <c r="H43" s="81"/>
      <c r="I43" s="81"/>
      <c r="J43" s="82">
        <v>0</v>
      </c>
      <c r="K43" s="81"/>
      <c r="L43" s="83">
        <v>0</v>
      </c>
    </row>
    <row r="44" spans="1:12" x14ac:dyDescent="0.2">
      <c r="A44" s="80" t="s">
        <v>210</v>
      </c>
      <c r="B44" s="81"/>
      <c r="C44" s="81"/>
      <c r="D44" s="81"/>
      <c r="E44" s="81"/>
      <c r="F44" s="81"/>
      <c r="G44" s="81"/>
      <c r="H44" s="81"/>
      <c r="I44" s="81">
        <f>'Pozicioni Financiar'!B106</f>
        <v>-694321</v>
      </c>
      <c r="J44" s="82">
        <f>SUM(B44:I44)</f>
        <v>-694321</v>
      </c>
      <c r="K44" s="81"/>
      <c r="L44" s="83">
        <f>J44</f>
        <v>-694321</v>
      </c>
    </row>
    <row r="45" spans="1:12" ht="25.5" x14ac:dyDescent="0.2">
      <c r="A45" s="87" t="s">
        <v>211</v>
      </c>
      <c r="B45" s="81"/>
      <c r="C45" s="81"/>
      <c r="D45" s="81"/>
      <c r="E45" s="81"/>
      <c r="F45" s="81"/>
      <c r="G45" s="81"/>
      <c r="H45" s="81"/>
      <c r="I45" s="81"/>
      <c r="J45" s="82">
        <f t="shared" ref="J45:J50" si="5">SUM(B45:I45)</f>
        <v>0</v>
      </c>
      <c r="K45" s="81"/>
      <c r="L45" s="83">
        <v>0</v>
      </c>
    </row>
    <row r="46" spans="1:12" ht="25.5" x14ac:dyDescent="0.2">
      <c r="A46" s="87" t="s">
        <v>209</v>
      </c>
      <c r="B46" s="82"/>
      <c r="C46" s="82"/>
      <c r="D46" s="82"/>
      <c r="E46" s="82"/>
      <c r="F46" s="82"/>
      <c r="G46" s="82"/>
      <c r="H46" s="82"/>
      <c r="I46" s="82"/>
      <c r="J46" s="82">
        <f t="shared" si="5"/>
        <v>0</v>
      </c>
      <c r="K46" s="82"/>
      <c r="L46" s="83">
        <v>0</v>
      </c>
    </row>
    <row r="47" spans="1:12" ht="38.25" x14ac:dyDescent="0.2">
      <c r="A47" s="87" t="s">
        <v>213</v>
      </c>
      <c r="B47" s="81"/>
      <c r="C47" s="81"/>
      <c r="D47" s="81"/>
      <c r="E47" s="81"/>
      <c r="F47" s="81"/>
      <c r="G47" s="81"/>
      <c r="H47" s="81"/>
      <c r="I47" s="81"/>
      <c r="J47" s="82">
        <f t="shared" si="5"/>
        <v>0</v>
      </c>
      <c r="K47" s="81"/>
      <c r="L47" s="83">
        <v>0</v>
      </c>
    </row>
    <row r="48" spans="1:12" ht="25.5" x14ac:dyDescent="0.2">
      <c r="A48" s="80" t="s">
        <v>214</v>
      </c>
      <c r="B48" s="81"/>
      <c r="C48" s="81"/>
      <c r="D48" s="81"/>
      <c r="E48" s="81"/>
      <c r="F48" s="81"/>
      <c r="G48" s="81"/>
      <c r="H48" s="81"/>
      <c r="I48" s="81"/>
      <c r="J48" s="82">
        <f t="shared" si="5"/>
        <v>0</v>
      </c>
      <c r="K48" s="81"/>
      <c r="L48" s="83">
        <v>0</v>
      </c>
    </row>
    <row r="49" spans="1:12" x14ac:dyDescent="0.2">
      <c r="A49" s="80" t="s">
        <v>215</v>
      </c>
      <c r="B49" s="81"/>
      <c r="C49" s="81"/>
      <c r="D49" s="81"/>
      <c r="E49" s="81"/>
      <c r="F49" s="81"/>
      <c r="G49" s="81"/>
      <c r="H49" s="81"/>
      <c r="I49" s="81"/>
      <c r="J49" s="82">
        <f t="shared" si="5"/>
        <v>0</v>
      </c>
      <c r="K49" s="81"/>
      <c r="L49" s="83">
        <v>0</v>
      </c>
    </row>
    <row r="50" spans="1:12" ht="25.5" x14ac:dyDescent="0.2">
      <c r="A50" s="87" t="s">
        <v>216</v>
      </c>
      <c r="B50" s="82"/>
      <c r="C50" s="82"/>
      <c r="D50" s="82"/>
      <c r="E50" s="82"/>
      <c r="F50" s="82"/>
      <c r="G50" s="82"/>
      <c r="H50" s="82">
        <f>I42</f>
        <v>-461104</v>
      </c>
      <c r="I50" s="82">
        <f>-I42</f>
        <v>461104</v>
      </c>
      <c r="J50" s="82">
        <f t="shared" si="5"/>
        <v>0</v>
      </c>
      <c r="K50" s="82"/>
      <c r="L50" s="83">
        <f>J50</f>
        <v>0</v>
      </c>
    </row>
    <row r="51" spans="1:12" x14ac:dyDescent="0.2">
      <c r="A51" s="87"/>
      <c r="B51" s="82"/>
      <c r="C51" s="82"/>
      <c r="D51" s="82"/>
      <c r="E51" s="82"/>
      <c r="F51" s="82"/>
      <c r="G51" s="82"/>
      <c r="H51" s="82"/>
      <c r="I51" s="82"/>
      <c r="J51" s="82">
        <v>0</v>
      </c>
      <c r="K51" s="82"/>
      <c r="L51" s="83">
        <v>0</v>
      </c>
    </row>
    <row r="52" spans="1:12" ht="25.5" x14ac:dyDescent="0.2">
      <c r="A52" s="84" t="s">
        <v>255</v>
      </c>
      <c r="B52" s="85">
        <f>SUM(B42:B51)</f>
        <v>100000</v>
      </c>
      <c r="C52" s="85">
        <f t="shared" ref="C52:G52" si="6">SUM(C42:C51)</f>
        <v>0</v>
      </c>
      <c r="D52" s="85">
        <f t="shared" si="6"/>
        <v>0</v>
      </c>
      <c r="E52" s="85">
        <f t="shared" si="6"/>
        <v>0</v>
      </c>
      <c r="F52" s="85">
        <f t="shared" si="6"/>
        <v>0</v>
      </c>
      <c r="G52" s="85">
        <f t="shared" si="6"/>
        <v>0</v>
      </c>
      <c r="H52" s="85">
        <f>SUM(H42:H51)</f>
        <v>-3813350.3169999998</v>
      </c>
      <c r="I52" s="85">
        <f>SUM(I42:I51)</f>
        <v>-694321</v>
      </c>
      <c r="J52" s="85">
        <f t="shared" ref="J52:K52" si="7">SUM(J42:J51)</f>
        <v>-4407671.3169999998</v>
      </c>
      <c r="K52" s="85">
        <f t="shared" si="7"/>
        <v>0</v>
      </c>
      <c r="L52" s="85">
        <f>SUM(L42:L51)</f>
        <v>-4407671.3169999998</v>
      </c>
    </row>
    <row r="54" spans="1:12" s="91" customFormat="1" ht="21.75" customHeight="1" x14ac:dyDescent="0.2">
      <c r="A54" s="88"/>
      <c r="B54" s="137" t="s">
        <v>219</v>
      </c>
      <c r="C54" s="137"/>
      <c r="D54" s="90">
        <f>L52-'Pozicioni Financiar'!B107</f>
        <v>0</v>
      </c>
      <c r="E54" s="89"/>
      <c r="F54" s="89"/>
      <c r="G54" s="89"/>
      <c r="H54" s="89"/>
      <c r="I54" s="89"/>
      <c r="J54" s="89"/>
      <c r="K54" s="89"/>
      <c r="L54" s="89"/>
    </row>
  </sheetData>
  <mergeCells count="3">
    <mergeCell ref="A1:L1"/>
    <mergeCell ref="A3:L3"/>
    <mergeCell ref="B54:C54"/>
  </mergeCells>
  <pageMargins left="0.7" right="0.7" top="0.75" bottom="0.75" header="0.3" footer="0.3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C2:F12"/>
  <sheetViews>
    <sheetView workbookViewId="0">
      <selection activeCell="F26" sqref="F26"/>
    </sheetView>
  </sheetViews>
  <sheetFormatPr defaultRowHeight="15" x14ac:dyDescent="0.25"/>
  <cols>
    <col min="5" max="5" width="13.28515625" style="114" bestFit="1" customWidth="1"/>
    <col min="6" max="6" width="72.85546875" bestFit="1" customWidth="1"/>
  </cols>
  <sheetData>
    <row r="2" spans="3:6" x14ac:dyDescent="0.25">
      <c r="C2" t="s">
        <v>247</v>
      </c>
      <c r="D2">
        <v>421</v>
      </c>
      <c r="E2" s="114">
        <v>25648</v>
      </c>
    </row>
    <row r="3" spans="3:6" x14ac:dyDescent="0.25">
      <c r="C3" t="s">
        <v>247</v>
      </c>
      <c r="D3">
        <v>431</v>
      </c>
      <c r="E3" s="114">
        <v>202730</v>
      </c>
    </row>
    <row r="4" spans="3:6" x14ac:dyDescent="0.25">
      <c r="C4" t="s">
        <v>247</v>
      </c>
      <c r="D4">
        <v>442</v>
      </c>
      <c r="E4" s="114">
        <v>8060</v>
      </c>
    </row>
    <row r="5" spans="3:6" x14ac:dyDescent="0.25">
      <c r="C5" t="s">
        <v>248</v>
      </c>
      <c r="D5">
        <v>4455</v>
      </c>
      <c r="E5" s="114">
        <v>380714</v>
      </c>
    </row>
    <row r="6" spans="3:6" x14ac:dyDescent="0.25">
      <c r="C6" t="s">
        <v>248</v>
      </c>
      <c r="D6">
        <v>2</v>
      </c>
      <c r="E6" s="114">
        <v>393941</v>
      </c>
      <c r="F6" t="s">
        <v>249</v>
      </c>
    </row>
    <row r="7" spans="3:6" x14ac:dyDescent="0.25">
      <c r="C7" t="s">
        <v>248</v>
      </c>
      <c r="D7">
        <v>2</v>
      </c>
      <c r="E7" s="114">
        <v>472885</v>
      </c>
      <c r="F7" t="s">
        <v>44</v>
      </c>
    </row>
    <row r="8" spans="3:6" x14ac:dyDescent="0.25">
      <c r="C8" t="s">
        <v>247</v>
      </c>
      <c r="D8">
        <v>455</v>
      </c>
      <c r="E8" s="114">
        <v>4263348</v>
      </c>
    </row>
    <row r="9" spans="3:6" x14ac:dyDescent="0.25">
      <c r="C9" t="s">
        <v>247</v>
      </c>
      <c r="D9">
        <v>101</v>
      </c>
      <c r="E9" s="114">
        <v>100000</v>
      </c>
    </row>
    <row r="10" spans="3:6" x14ac:dyDescent="0.25">
      <c r="C10" t="s">
        <v>247</v>
      </c>
      <c r="D10">
        <v>108</v>
      </c>
      <c r="E10" s="114">
        <v>2869882</v>
      </c>
    </row>
    <row r="11" spans="3:6" x14ac:dyDescent="0.25">
      <c r="C11" t="s">
        <v>250</v>
      </c>
      <c r="D11">
        <v>641</v>
      </c>
      <c r="E11" s="114">
        <v>412000</v>
      </c>
    </row>
    <row r="12" spans="3:6" x14ac:dyDescent="0.25">
      <c r="C12" t="s">
        <v>250</v>
      </c>
      <c r="D12">
        <v>644</v>
      </c>
      <c r="E12" s="114">
        <v>70364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Kapak</vt:lpstr>
      <vt:lpstr>Pozicioni Financiar</vt:lpstr>
      <vt:lpstr>Pasqyra e Performances</vt:lpstr>
      <vt:lpstr>Cash Flow</vt:lpstr>
      <vt:lpstr>Kapitali</vt:lpstr>
      <vt:lpstr>Llog per shenimet shpjeguese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</dc:creator>
  <cp:lastModifiedBy>user</cp:lastModifiedBy>
  <cp:lastPrinted>2023-03-15T12:30:32Z</cp:lastPrinted>
  <dcterms:created xsi:type="dcterms:W3CDTF">2020-07-28T00:22:37Z</dcterms:created>
  <dcterms:modified xsi:type="dcterms:W3CDTF">2023-03-15T12:30:51Z</dcterms:modified>
</cp:coreProperties>
</file>