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migena.bego\Desktop\"/>
    </mc:Choice>
  </mc:AlternateContent>
  <xr:revisionPtr revIDLastSave="0" documentId="13_ncr:1_{576F40DF-AA07-4E63-8696-5D4B8516A8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B27" i="1" s="1"/>
  <c r="B12" i="1"/>
  <c r="B17" i="1" s="1"/>
  <c r="C13" i="1"/>
  <c r="C21" i="1"/>
  <c r="C23" i="1"/>
  <c r="C12" i="1"/>
  <c r="C17" i="1" s="1"/>
  <c r="C27" i="1" s="1"/>
  <c r="C15" i="1"/>
  <c r="C14" i="1"/>
  <c r="C11" i="1"/>
  <c r="C10" i="1"/>
  <c r="C7" i="1"/>
  <c r="C6" i="1"/>
  <c r="N6" i="1"/>
  <c r="O6" i="1"/>
  <c r="N7" i="1"/>
  <c r="N11" i="1"/>
  <c r="N14" i="1"/>
  <c r="N17" i="1"/>
  <c r="N21" i="1"/>
  <c r="N25" i="1"/>
  <c r="O25" i="1"/>
  <c r="O7" i="1"/>
  <c r="O11" i="1"/>
  <c r="O14" i="1"/>
  <c r="O17" i="1"/>
  <c r="O21" i="1"/>
  <c r="O24" i="1"/>
  <c r="N8" i="1"/>
  <c r="N15" i="1"/>
  <c r="N18" i="1"/>
  <c r="N22" i="1"/>
  <c r="N26" i="1"/>
  <c r="O8" i="1"/>
  <c r="O15" i="1"/>
  <c r="O18" i="1"/>
  <c r="O22" i="1"/>
  <c r="O26" i="1"/>
  <c r="N9" i="1"/>
  <c r="N12" i="1"/>
  <c r="N16" i="1"/>
  <c r="N19" i="1"/>
  <c r="N23" i="1"/>
  <c r="N27" i="1"/>
  <c r="O9" i="1"/>
  <c r="O12" i="1"/>
  <c r="O16" i="1"/>
  <c r="O19" i="1"/>
  <c r="O23" i="1"/>
  <c r="O27" i="1"/>
  <c r="O10" i="1"/>
  <c r="N10" i="1"/>
  <c r="N13" i="1"/>
  <c r="N20" i="1"/>
  <c r="N24" i="1"/>
  <c r="O13" i="1"/>
  <c r="O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<sst xmlns="http://schemas.openxmlformats.org/spreadsheetml/2006/main" count="28" uniqueCount="27">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</sst>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7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8" fillId="0" borderId="0" xfId="0" applyFont="1" applyAlignment="1">
      <alignment horizontal="right" vertical="center"/>
    </xf>
    <xf numFmtId="3" fontId="1" fillId="3" borderId="3" xfId="0" applyNumberFormat="1" applyFont="1" applyFill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3" fontId="1" fillId="2" borderId="2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28"/>
  <sheetViews>
    <sheetView tabSelected="1" workbookViewId="0">
      <selection activeCell="B22" sqref="B22"/>
    </sheetView>
  </sheetViews>
  <sheetFormatPr defaultRowHeight="15" x14ac:dyDescent="0.25"/>
  <cols>
    <col min="1" max="1" width="72.28515625" customWidth="1"/>
    <col min="2" max="2" width="14.42578125" customWidth="1"/>
    <col min="3" max="3" width="10.42578125" bestFit="1" customWidth="1"/>
    <col min="4" max="4" width="12" bestFit="1" customWidth="1"/>
    <col min="7" max="7" width="9.140625" customWidth="1"/>
    <col min="8" max="8" width="8.5703125" customWidth="1"/>
    <col min="12" max="12" width="12.140625" customWidth="1"/>
    <col min="13" max="13" width="3" bestFit="1" customWidth="1"/>
    <col min="14" max="14" width="24.7109375" bestFit="1" customWidth="1"/>
    <col min="15" max="15" width="26.140625" bestFit="1" customWidth="1"/>
  </cols>
  <sheetData>
    <row r="1" spans="1:15" x14ac:dyDescent="0.25">
      <c r="N1" t="s">
        <v>26</v>
      </c>
      <c r="O1" s="17" t="s">
        <v>25</v>
      </c>
    </row>
    <row r="2" spans="1:15" ht="15" customHeight="1" x14ac:dyDescent="0.25">
      <c r="A2" s="30" t="s">
        <v>24</v>
      </c>
      <c r="B2" s="16" t="s">
        <v>23</v>
      </c>
      <c r="C2" s="16" t="s">
        <v>23</v>
      </c>
    </row>
    <row r="3" spans="1:15" ht="15" customHeight="1" x14ac:dyDescent="0.25">
      <c r="A3" s="31"/>
      <c r="B3" s="16" t="s">
        <v>22</v>
      </c>
      <c r="C3" s="16" t="s">
        <v>21</v>
      </c>
    </row>
    <row r="4" spans="1:15" x14ac:dyDescent="0.25">
      <c r="A4" s="15" t="s">
        <v>20</v>
      </c>
      <c r="B4" s="18"/>
    </row>
    <row r="5" spans="1:15" x14ac:dyDescent="0.25">
      <c r="C5" s="14"/>
    </row>
    <row r="6" spans="1:15" x14ac:dyDescent="0.25">
      <c r="A6" s="8" t="s">
        <v>19</v>
      </c>
      <c r="B6" s="29">
        <v>6777765</v>
      </c>
      <c r="C6" s="19">
        <f>8669055+666651</f>
        <v>9335706</v>
      </c>
      <c r="M6">
        <v>1</v>
      </c>
      <c r="N6" t="e">
        <f t="shared" ref="N6:N27" ca="1" si="0">CONCATENATE("PR-",PullFirstLetters(SUBSTITUTE(SUBSTITUTE(SUBSTITUTE(SUBSTITUTE(SUBSTITUTE(A6, "/", ""), ":", ""), "(", ""), ")", ""), ",", "")  ),"-")&amp;TEXT(M6,"000")</f>
        <v>#NAME?</v>
      </c>
      <c r="O6" t="e">
        <f t="shared" ref="O6:O27" ca="1" si="1">CONCATENATE("PPA-",PullFirstLetters(SUBSTITUTE(SUBSTITUTE(SUBSTITUTE(SUBSTITUTE(SUBSTITUTE(A6, "/", ""), ":", ""), "(", ""), ")", ""), ",", "")  ),"-")&amp;TEXT(M6,"000")</f>
        <v>#NAME?</v>
      </c>
    </row>
    <row r="7" spans="1:15" x14ac:dyDescent="0.25">
      <c r="A7" s="8" t="s">
        <v>18</v>
      </c>
      <c r="B7" s="29"/>
      <c r="C7" s="20">
        <f>279350+178</f>
        <v>279528</v>
      </c>
      <c r="M7">
        <v>2</v>
      </c>
      <c r="N7" t="e">
        <f t="shared" ca="1" si="0"/>
        <v>#NAME?</v>
      </c>
      <c r="O7" t="e">
        <f t="shared" ca="1" si="1"/>
        <v>#NAME?</v>
      </c>
    </row>
    <row r="8" spans="1:15" x14ac:dyDescent="0.25">
      <c r="A8" s="8" t="s">
        <v>17</v>
      </c>
      <c r="B8" s="29"/>
      <c r="C8" s="20"/>
      <c r="M8">
        <v>3</v>
      </c>
      <c r="N8" t="e">
        <f t="shared" ca="1" si="0"/>
        <v>#NAME?</v>
      </c>
      <c r="O8" t="e">
        <f t="shared" ca="1" si="1"/>
        <v>#NAME?</v>
      </c>
    </row>
    <row r="9" spans="1:15" x14ac:dyDescent="0.25">
      <c r="A9" s="8" t="s">
        <v>16</v>
      </c>
      <c r="B9" s="29"/>
      <c r="C9" s="20"/>
      <c r="M9">
        <v>4</v>
      </c>
      <c r="N9" t="e">
        <f t="shared" ca="1" si="0"/>
        <v>#NAME?</v>
      </c>
      <c r="O9" t="e">
        <f t="shared" ca="1" si="1"/>
        <v>#NAME?</v>
      </c>
    </row>
    <row r="10" spans="1:15" x14ac:dyDescent="0.25">
      <c r="A10" s="8" t="s">
        <v>15</v>
      </c>
      <c r="B10" s="29">
        <v>-4915167</v>
      </c>
      <c r="C10" s="21">
        <f>-6882208-538190</f>
        <v>-7420398</v>
      </c>
      <c r="M10">
        <v>5</v>
      </c>
      <c r="N10" t="e">
        <f t="shared" ca="1" si="0"/>
        <v>#NAME?</v>
      </c>
      <c r="O10" t="e">
        <f t="shared" ca="1" si="1"/>
        <v>#NAME?</v>
      </c>
    </row>
    <row r="11" spans="1:15" x14ac:dyDescent="0.25">
      <c r="A11" s="8" t="s">
        <v>14</v>
      </c>
      <c r="B11" s="29">
        <v>-296233</v>
      </c>
      <c r="C11" s="21">
        <f>-3312775-125146</f>
        <v>-3437921</v>
      </c>
      <c r="M11">
        <v>6</v>
      </c>
      <c r="N11" t="e">
        <f t="shared" ca="1" si="0"/>
        <v>#NAME?</v>
      </c>
      <c r="O11" t="e">
        <f t="shared" ca="1" si="1"/>
        <v>#NAME?</v>
      </c>
    </row>
    <row r="12" spans="1:15" x14ac:dyDescent="0.25">
      <c r="A12" s="8" t="s">
        <v>13</v>
      </c>
      <c r="B12" s="13">
        <f>SUM(B13:B14)</f>
        <v>-1346002</v>
      </c>
      <c r="C12" s="22">
        <f>SUM(C13:C14)</f>
        <v>-1495048</v>
      </c>
      <c r="D12" s="13"/>
      <c r="M12">
        <v>7</v>
      </c>
      <c r="N12" t="e">
        <f t="shared" ca="1" si="0"/>
        <v>#NAME?</v>
      </c>
      <c r="O12" t="e">
        <f t="shared" ca="1" si="1"/>
        <v>#NAME?</v>
      </c>
    </row>
    <row r="13" spans="1:15" x14ac:dyDescent="0.25">
      <c r="A13" s="12" t="s">
        <v>12</v>
      </c>
      <c r="B13" s="29">
        <v>-1157417</v>
      </c>
      <c r="C13" s="21">
        <f>-1151134-128866</f>
        <v>-1280000</v>
      </c>
      <c r="M13">
        <v>8</v>
      </c>
      <c r="N13" t="e">
        <f t="shared" ca="1" si="0"/>
        <v>#NAME?</v>
      </c>
      <c r="O13" t="e">
        <f t="shared" ca="1" si="1"/>
        <v>#NAME?</v>
      </c>
    </row>
    <row r="14" spans="1:15" x14ac:dyDescent="0.25">
      <c r="A14" s="12" t="s">
        <v>11</v>
      </c>
      <c r="B14" s="29">
        <v>-188585</v>
      </c>
      <c r="C14" s="21">
        <f>-193527-21521</f>
        <v>-215048</v>
      </c>
      <c r="M14">
        <v>9</v>
      </c>
      <c r="N14" t="e">
        <f t="shared" ca="1" si="0"/>
        <v>#NAME?</v>
      </c>
      <c r="O14" t="e">
        <f t="shared" ca="1" si="1"/>
        <v>#NAME?</v>
      </c>
    </row>
    <row r="15" spans="1:15" x14ac:dyDescent="0.25">
      <c r="A15" s="8" t="s">
        <v>10</v>
      </c>
      <c r="B15" s="29">
        <v>-15496</v>
      </c>
      <c r="C15" s="23">
        <f>-2622-1400</f>
        <v>-4022</v>
      </c>
      <c r="M15">
        <v>10</v>
      </c>
      <c r="N15" t="e">
        <f t="shared" ca="1" si="0"/>
        <v>#NAME?</v>
      </c>
      <c r="O15" t="e">
        <f t="shared" ca="1" si="1"/>
        <v>#NAME?</v>
      </c>
    </row>
    <row r="16" spans="1:15" x14ac:dyDescent="0.25">
      <c r="A16" s="8" t="s">
        <v>9</v>
      </c>
      <c r="B16" s="29"/>
      <c r="C16" s="23">
        <v>0</v>
      </c>
      <c r="M16">
        <v>11</v>
      </c>
      <c r="N16" t="e">
        <f t="shared" ca="1" si="0"/>
        <v>#NAME?</v>
      </c>
      <c r="O16" t="e">
        <f t="shared" ca="1" si="1"/>
        <v>#NAME?</v>
      </c>
    </row>
    <row r="17" spans="1:15" x14ac:dyDescent="0.25">
      <c r="A17" s="9" t="s">
        <v>8</v>
      </c>
      <c r="B17" s="5">
        <f>SUM(B6:B12,B15:B16)</f>
        <v>204867</v>
      </c>
      <c r="C17" s="24">
        <f>SUM(C6:C12,C15:C16)</f>
        <v>-2742155</v>
      </c>
      <c r="D17" s="5"/>
      <c r="M17">
        <v>12</v>
      </c>
      <c r="N17" t="e">
        <f t="shared" ca="1" si="0"/>
        <v>#NAME?</v>
      </c>
      <c r="O17" t="e">
        <f t="shared" ca="1" si="1"/>
        <v>#NAME?</v>
      </c>
    </row>
    <row r="18" spans="1:15" x14ac:dyDescent="0.25">
      <c r="A18" s="6"/>
      <c r="B18" s="6"/>
      <c r="C18" s="25"/>
      <c r="D18" s="11"/>
      <c r="N18" t="e">
        <f t="shared" ca="1" si="0"/>
        <v>#NAME?</v>
      </c>
      <c r="O18" t="e">
        <f t="shared" ca="1" si="1"/>
        <v>#NAME?</v>
      </c>
    </row>
    <row r="19" spans="1:15" x14ac:dyDescent="0.25">
      <c r="A19" s="10" t="s">
        <v>7</v>
      </c>
      <c r="B19" s="18"/>
      <c r="C19" s="26"/>
      <c r="M19">
        <v>13</v>
      </c>
      <c r="N19" t="e">
        <f t="shared" ca="1" si="0"/>
        <v>#NAME?</v>
      </c>
      <c r="O19" t="e">
        <f t="shared" ca="1" si="1"/>
        <v>#NAME?</v>
      </c>
    </row>
    <row r="20" spans="1:15" x14ac:dyDescent="0.25">
      <c r="A20" s="7" t="s">
        <v>6</v>
      </c>
      <c r="B20" s="7"/>
      <c r="C20" s="26"/>
      <c r="M20">
        <v>14</v>
      </c>
      <c r="N20" t="e">
        <f t="shared" ca="1" si="0"/>
        <v>#NAME?</v>
      </c>
      <c r="O20" t="e">
        <f t="shared" ca="1" si="1"/>
        <v>#NAME?</v>
      </c>
    </row>
    <row r="21" spans="1:15" x14ac:dyDescent="0.25">
      <c r="A21" s="8" t="s">
        <v>5</v>
      </c>
      <c r="B21" s="29">
        <v>-146</v>
      </c>
      <c r="C21" s="21">
        <f>-379-8037</f>
        <v>-8416</v>
      </c>
      <c r="M21">
        <v>15</v>
      </c>
      <c r="N21" t="e">
        <f t="shared" ca="1" si="0"/>
        <v>#NAME?</v>
      </c>
      <c r="O21" t="e">
        <f t="shared" ca="1" si="1"/>
        <v>#NAME?</v>
      </c>
    </row>
    <row r="22" spans="1:15" x14ac:dyDescent="0.25">
      <c r="A22" s="8" t="s">
        <v>4</v>
      </c>
      <c r="B22" s="29"/>
      <c r="C22" s="21"/>
      <c r="M22">
        <v>16</v>
      </c>
      <c r="N22" t="e">
        <f t="shared" ca="1" si="0"/>
        <v>#NAME?</v>
      </c>
      <c r="O22" t="e">
        <f t="shared" ca="1" si="1"/>
        <v>#NAME?</v>
      </c>
    </row>
    <row r="23" spans="1:15" x14ac:dyDescent="0.25">
      <c r="A23" s="6" t="s">
        <v>3</v>
      </c>
      <c r="B23" s="5">
        <f>SUM(B21:B22)</f>
        <v>-146</v>
      </c>
      <c r="C23" s="24">
        <f>SUM(C21:C22)</f>
        <v>-8416</v>
      </c>
      <c r="D23" s="5"/>
      <c r="M23">
        <v>17</v>
      </c>
      <c r="N23" t="e">
        <f t="shared" ca="1" si="0"/>
        <v>#NAME?</v>
      </c>
      <c r="O23" t="e">
        <f t="shared" ca="1" si="1"/>
        <v>#NAME?</v>
      </c>
    </row>
    <row r="24" spans="1:15" x14ac:dyDescent="0.25">
      <c r="A24" s="2"/>
      <c r="B24" s="14"/>
      <c r="C24" s="21"/>
      <c r="N24" t="e">
        <f t="shared" ca="1" si="0"/>
        <v>#NAME?</v>
      </c>
      <c r="O24" t="e">
        <f t="shared" ca="1" si="1"/>
        <v>#NAME?</v>
      </c>
    </row>
    <row r="25" spans="1:15" ht="15.75" thickBot="1" x14ac:dyDescent="0.3">
      <c r="A25" s="2" t="s">
        <v>2</v>
      </c>
      <c r="B25" s="4"/>
      <c r="C25" s="27"/>
      <c r="D25" s="4"/>
      <c r="M25">
        <v>18</v>
      </c>
      <c r="N25" t="e">
        <f t="shared" ca="1" si="0"/>
        <v>#NAME?</v>
      </c>
      <c r="O25" t="e">
        <f t="shared" ca="1" si="1"/>
        <v>#NAME?</v>
      </c>
    </row>
    <row r="26" spans="1:15" x14ac:dyDescent="0.25">
      <c r="A26" s="3" t="s">
        <v>1</v>
      </c>
      <c r="B26" s="7"/>
      <c r="C26" s="19"/>
      <c r="M26">
        <v>19</v>
      </c>
      <c r="N26" t="e">
        <f t="shared" ca="1" si="0"/>
        <v>#NAME?</v>
      </c>
      <c r="O26" t="e">
        <f t="shared" ca="1" si="1"/>
        <v>#NAME?</v>
      </c>
    </row>
    <row r="27" spans="1:15" ht="15.75" thickBot="1" x14ac:dyDescent="0.3">
      <c r="A27" s="2" t="s">
        <v>0</v>
      </c>
      <c r="B27" s="1">
        <f>+B17+B26+B23</f>
        <v>204721</v>
      </c>
      <c r="C27" s="28">
        <f>+C17+C26+C23</f>
        <v>-2750571</v>
      </c>
      <c r="D27" s="1"/>
      <c r="M27">
        <v>20</v>
      </c>
      <c r="N27" t="e">
        <f t="shared" ca="1" si="0"/>
        <v>#NAME?</v>
      </c>
      <c r="O27" t="e">
        <f t="shared" ca="1" si="1"/>
        <v>#NAME?</v>
      </c>
    </row>
    <row r="28" spans="1:15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Migena Bego</cp:lastModifiedBy>
  <dcterms:created xsi:type="dcterms:W3CDTF">2018-06-20T15:30:23Z</dcterms:created>
  <dcterms:modified xsi:type="dcterms:W3CDTF">2023-07-18T09:38:51Z</dcterms:modified>
</cp:coreProperties>
</file>