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6600" windowWidth="9720" windowHeight="7320" firstSheet="1" activeTab="4"/>
  </bookViews>
  <sheets>
    <sheet name="koka " sheetId="64" r:id="rId1"/>
    <sheet name="aktiv pasiv" sheetId="61" r:id="rId2"/>
    <sheet name="pash" sheetId="60" r:id="rId3"/>
    <sheet name="fluksi" sheetId="63" r:id="rId4"/>
    <sheet name="kapitali" sheetId="62" r:id="rId5"/>
    <sheet name="shpjegime" sheetId="65" r:id="rId6"/>
  </sheets>
  <calcPr calcId="124519"/>
  <fileRecoveryPr repairLoad="1"/>
</workbook>
</file>

<file path=xl/calcChain.xml><?xml version="1.0" encoding="utf-8"?>
<calcChain xmlns="http://schemas.openxmlformats.org/spreadsheetml/2006/main">
  <c r="H19" i="62"/>
  <c r="D28" i="60"/>
  <c r="D29" s="1"/>
  <c r="H18" i="62" l="1"/>
  <c r="H17"/>
  <c r="H16"/>
  <c r="H14"/>
  <c r="H13"/>
  <c r="H12"/>
  <c r="H11"/>
  <c r="H10"/>
  <c r="H9"/>
  <c r="H8"/>
  <c r="H7"/>
  <c r="C30" i="63"/>
  <c r="D28" s="1"/>
  <c r="C27"/>
  <c r="D26" l="1"/>
  <c r="D25"/>
  <c r="C25"/>
  <c r="C19" l="1"/>
  <c r="D12"/>
  <c r="E29" i="60" l="1"/>
  <c r="C12" i="63" l="1"/>
  <c r="C26" s="1"/>
  <c r="C28" s="1"/>
  <c r="C31" s="1"/>
  <c r="E26" i="60"/>
  <c r="D26"/>
  <c r="E19"/>
  <c r="E13" l="1"/>
  <c r="D13"/>
  <c r="E11"/>
  <c r="D11"/>
  <c r="E92" i="61"/>
  <c r="E80" l="1"/>
  <c r="E79"/>
  <c r="D79" s="1"/>
  <c r="E75"/>
  <c r="D75"/>
  <c r="D71"/>
  <c r="D70" s="1"/>
  <c r="E56"/>
  <c r="D56"/>
  <c r="E52"/>
  <c r="D52"/>
  <c r="E50"/>
  <c r="D50" s="1"/>
  <c r="E33"/>
  <c r="D33"/>
  <c r="E30" s="1"/>
  <c r="D30" s="1"/>
  <c r="E18"/>
  <c r="D18"/>
  <c r="D14"/>
  <c r="E9" l="1"/>
  <c r="D9"/>
  <c r="E4"/>
  <c r="D4"/>
  <c r="E3"/>
  <c r="D3" s="1"/>
  <c r="G47"/>
  <c r="E44"/>
  <c r="D44"/>
  <c r="E27" i="60"/>
  <c r="D18"/>
  <c r="D19" s="1"/>
  <c r="D27" s="1"/>
  <c r="E18"/>
  <c r="D91" i="61" l="1"/>
  <c r="D80" s="1"/>
  <c r="D92" s="1"/>
  <c r="H47" s="1"/>
  <c r="G15" i="62"/>
  <c r="G19" l="1"/>
  <c r="H15"/>
</calcChain>
</file>

<file path=xl/sharedStrings.xml><?xml version="1.0" encoding="utf-8"?>
<sst xmlns="http://schemas.openxmlformats.org/spreadsheetml/2006/main" count="275" uniqueCount="229">
  <si>
    <t>TOTALI</t>
  </si>
  <si>
    <t>Nr.</t>
  </si>
  <si>
    <t xml:space="preserve"> </t>
  </si>
  <si>
    <t>I</t>
  </si>
  <si>
    <t>II</t>
  </si>
  <si>
    <t>III</t>
  </si>
  <si>
    <t xml:space="preserve">        Periudha</t>
  </si>
  <si>
    <t xml:space="preserve">       Periudha </t>
  </si>
  <si>
    <t>A   K   T   I   V   E   T</t>
  </si>
  <si>
    <t>Shenime</t>
  </si>
  <si>
    <t xml:space="preserve"> raportuese</t>
  </si>
  <si>
    <t xml:space="preserve"> para ardhese</t>
  </si>
  <si>
    <t>A K T I V E T     A F A T S H K U R T R A</t>
  </si>
  <si>
    <t xml:space="preserve">   </t>
  </si>
  <si>
    <t>A K T I V E T     A F A T G J A T A</t>
  </si>
  <si>
    <t>T O T A L I     A K T I V E V E    (I + II)</t>
  </si>
  <si>
    <t>P A S I V E T   D H E   K A P I T A L I</t>
  </si>
  <si>
    <t>P A S I V E T      A F A T S H K U R T R A</t>
  </si>
  <si>
    <t>P A S I V E T   A F A T G J A T A</t>
  </si>
  <si>
    <t>T O T A L I   P A S I V E V E   A F A T G J A T A  (I + II)</t>
  </si>
  <si>
    <t>K A P I T A L I</t>
  </si>
  <si>
    <t>TOTALI   PASIVEVE   DHE  KAPITALIT  (I + II + III)</t>
  </si>
  <si>
    <t>Periudha raportuese</t>
  </si>
  <si>
    <t>Periudha  paraardhese</t>
  </si>
  <si>
    <t>Pasqyra e fluksit monetar - metoda direkte</t>
  </si>
  <si>
    <t>Fluksi monetar nga veprimtarite e shfrytezimit</t>
  </si>
  <si>
    <t xml:space="preserve">         Mjetet monetare (MM) te arketuara nga klientet</t>
  </si>
  <si>
    <t xml:space="preserve">         MM te paguara ndaj furnitoreve dhe punonjesve</t>
  </si>
  <si>
    <t xml:space="preserve">         MM te ardhura nga veprimtarite</t>
  </si>
  <si>
    <t xml:space="preserve">         Interesi I paguar</t>
  </si>
  <si>
    <t xml:space="preserve">         Tatim mbi fitimin e paguar</t>
  </si>
  <si>
    <t xml:space="preserve">         MM neto nga veprimtarite e shfrytezimit</t>
  </si>
  <si>
    <t>Fluksi monetar nga veprimtarite e investuese</t>
  </si>
  <si>
    <t xml:space="preserve">         Blerja e njesise se kontrolluar X minus parate e Arketuara</t>
  </si>
  <si>
    <t xml:space="preserve">         Blerja e aktiveve afatgjata materiale</t>
  </si>
  <si>
    <t xml:space="preserve">         Te ardhura nga shitja e paisjeve</t>
  </si>
  <si>
    <t xml:space="preserve">         Interesi I arketuar</t>
  </si>
  <si>
    <t xml:space="preserve">         MM neto te perdorura ne veprimtarite investuese</t>
  </si>
  <si>
    <t>Fluksi monetar nga aktivitetet financiare</t>
  </si>
  <si>
    <t xml:space="preserve">         Te ardhura nga emetimi I kapitalit aksioner</t>
  </si>
  <si>
    <t xml:space="preserve">         Te ardhura nga huamarrje afatgjata</t>
  </si>
  <si>
    <t xml:space="preserve">         Dividente te paguar</t>
  </si>
  <si>
    <t xml:space="preserve">         MM neto e perdorura ne veprimtarite Financiare</t>
  </si>
  <si>
    <t>Rritja/Renia neto e mjeteve monetare</t>
  </si>
  <si>
    <t>Mjetet monetare ne fillim te periudhes kontabel</t>
  </si>
  <si>
    <t>Mjetet monetare ne fund te periudhes kontabel</t>
  </si>
  <si>
    <t>Kapitali aksionar</t>
  </si>
  <si>
    <t>Primi aksionit</t>
  </si>
  <si>
    <t>Aksione thesari</t>
  </si>
  <si>
    <t>Rezerva stat.ligjore</t>
  </si>
  <si>
    <t>Fitimi pashperndare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</si>
  <si>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</si>
  <si>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</si>
  <si>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</si>
  <si>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</si>
  <si>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</si>
  <si>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</si>
  <si>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</si>
  <si>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</si>
  <si>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</si>
  <si>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Aksione te thesari te riblera</t>
  </si>
  <si>
    <r>
      <t xml:space="preserve">     </t>
    </r>
    <r>
      <rPr>
        <b/>
        <u/>
        <sz val="12"/>
        <rFont val="Arial"/>
        <family val="2"/>
      </rPr>
      <t>Nje pasqyre e pa Konsoliduar</t>
    </r>
  </si>
  <si>
    <t xml:space="preserve">                         Pasqyra   e  Fluksit  Monetar  -  Metoda  Direkte  </t>
  </si>
  <si>
    <t>Periudha</t>
  </si>
  <si>
    <t xml:space="preserve">Periudha </t>
  </si>
  <si>
    <t xml:space="preserve">         Kontribute ortaku</t>
  </si>
  <si>
    <t>Pozicioni me 31 dhjetor 2008</t>
  </si>
  <si>
    <t xml:space="preserve">Emertimi dhe Forma ligjore                </t>
  </si>
  <si>
    <t xml:space="preserve">NIPT -I                                              </t>
  </si>
  <si>
    <t xml:space="preserve">Adresa e Selise                                 </t>
  </si>
  <si>
    <t xml:space="preserve">                                                                               </t>
  </si>
  <si>
    <t xml:space="preserve">Data e krijimit                                    </t>
  </si>
  <si>
    <t xml:space="preserve">Nr. I Regjistrit Tregtar                          </t>
  </si>
  <si>
    <t xml:space="preserve">Veprimtaria  Kryesore                         </t>
  </si>
  <si>
    <t xml:space="preserve">                                                       </t>
  </si>
  <si>
    <t xml:space="preserve">                                                        </t>
  </si>
  <si>
    <t xml:space="preserve">                 (  Ne zbatim te Standartit Kombetar te Kontabilitetit Nr.2 dhe</t>
  </si>
  <si>
    <t xml:space="preserve">    Ligjit Nr.9228  Date 29.04.2004    Per Kontabilitetin dhe Pasqyrat Financiare  )</t>
  </si>
  <si>
    <t xml:space="preserve">Pasqyra Financiare jane individuale                              </t>
  </si>
  <si>
    <t xml:space="preserve">Pasqyra Financiare jane te shprehura ne                      </t>
  </si>
  <si>
    <t xml:space="preserve">Pasqyra Financiare jane te rrumbullakosura ne             </t>
  </si>
  <si>
    <t xml:space="preserve">Periudha Kontabel e Pasqyrave Financiare                </t>
  </si>
  <si>
    <t xml:space="preserve">                                                                                  </t>
  </si>
  <si>
    <t xml:space="preserve">Data e mbylljes se Pasqyrave Financiare                      </t>
  </si>
  <si>
    <t xml:space="preserve">      P A S Q Y R A T    F I N A N C I A R E</t>
  </si>
  <si>
    <t>individuale</t>
  </si>
  <si>
    <t>lek</t>
  </si>
  <si>
    <t>0 lek</t>
  </si>
  <si>
    <t xml:space="preserve">                    </t>
  </si>
  <si>
    <t>Pershkrimi I elementeve</t>
  </si>
  <si>
    <t>Shitjet neto</t>
  </si>
  <si>
    <t>Te ardhura te tjera nga veprimtarite e shfrytezimit</t>
  </si>
  <si>
    <t>Ndryshimet ne inventarin e prod.gat.e prodh.proces</t>
  </si>
  <si>
    <t>Totali  I  te  ardhurave  ( 1  +  2  +  3 )</t>
  </si>
  <si>
    <t>Materialet e konsumuara</t>
  </si>
  <si>
    <t>Shpenzime personeli</t>
  </si>
  <si>
    <t>Pagat e personelit</t>
  </si>
  <si>
    <t>Shpenzime per sigurime shoq e shend</t>
  </si>
  <si>
    <t>Renia ne vlere (amortizimi dhe zhvleresimi)</t>
  </si>
  <si>
    <t>Shpenzime te tjera nga veprimtarite e shfrytezimit</t>
  </si>
  <si>
    <t>Totali  I  shpenzimeve  ( 3 - 8 )</t>
  </si>
  <si>
    <t>Fitimi (humbja) nga veprimtarite e shfrytezimit</t>
  </si>
  <si>
    <t>Te ardhurat e shpenz. Nga njesite e kontrolluara</t>
  </si>
  <si>
    <t>Te ardhurat dhe shpenz.financiare nga pjesemarr.</t>
  </si>
  <si>
    <t>Te ardhura dhe shpenz.financiare te tjera</t>
  </si>
  <si>
    <t>Totali I te ardhurave dhe shpenz.financiare</t>
  </si>
  <si>
    <t>Fitim (humbja) para tatimit  ( 9 +/- 13 )</t>
  </si>
  <si>
    <t xml:space="preserve"> Periudha raportuese</t>
  </si>
  <si>
    <t xml:space="preserve"> Periudha paraardhese</t>
  </si>
  <si>
    <t xml:space="preserve">                 (Bazuar  ne  klasifikimin  e  shpenzimeve  sipas  natyres)</t>
  </si>
  <si>
    <r>
      <t xml:space="preserve">               </t>
    </r>
    <r>
      <rPr>
        <b/>
        <u/>
        <sz val="14"/>
        <rFont val="Bookman Old Style"/>
        <family val="1"/>
      </rPr>
      <t>S H E N I M E T      S H P J E G U E S E</t>
    </r>
  </si>
  <si>
    <t>HARTOI</t>
  </si>
  <si>
    <t>Gentian BARJAMAJ</t>
  </si>
  <si>
    <t>ADMINISTRATORI</t>
  </si>
  <si>
    <t>Nga      01.01.2009</t>
  </si>
  <si>
    <t>Deri     31.12.2009</t>
  </si>
  <si>
    <t xml:space="preserve">   Aktivet monetare</t>
  </si>
  <si>
    <t xml:space="preserve">   Derivative </t>
  </si>
  <si>
    <t xml:space="preserve">   Aktive te tjera financiare afatshkurtra</t>
  </si>
  <si>
    <t>(i)</t>
  </si>
  <si>
    <t>(ii)</t>
  </si>
  <si>
    <t>(iii)</t>
  </si>
  <si>
    <t>(iv)</t>
  </si>
  <si>
    <t>(v)</t>
  </si>
  <si>
    <t>(vi)</t>
  </si>
  <si>
    <t>(vii)</t>
  </si>
  <si>
    <t xml:space="preserve">   Hua dhe letra me vlere afatshkurtra</t>
  </si>
  <si>
    <t xml:space="preserve">   Arka</t>
  </si>
  <si>
    <t xml:space="preserve">   Banka</t>
  </si>
  <si>
    <t xml:space="preserve">   Kliente </t>
  </si>
  <si>
    <t xml:space="preserve">   Debitore, Kreditore te tjere</t>
  </si>
  <si>
    <t xml:space="preserve">   T.v.sh.</t>
  </si>
  <si>
    <t xml:space="preserve">   Tatim fitimi</t>
  </si>
  <si>
    <t xml:space="preserve">   Parapagime te dhena</t>
  </si>
  <si>
    <t xml:space="preserve">   Investime te tjera financiare</t>
  </si>
  <si>
    <t xml:space="preserve">   Inventari</t>
  </si>
  <si>
    <t xml:space="preserve">   Lendet e para</t>
  </si>
  <si>
    <t xml:space="preserve">   Materiale te tjera</t>
  </si>
  <si>
    <t xml:space="preserve">   Prodhimi ne proces</t>
  </si>
  <si>
    <t xml:space="preserve">   Produkte te gatshme</t>
  </si>
  <si>
    <t xml:space="preserve">   Mallra per rishitje</t>
  </si>
  <si>
    <t xml:space="preserve">   Inventari I imet dhe Ammballazhi</t>
  </si>
  <si>
    <t xml:space="preserve">   Parapagesa per furnizime </t>
  </si>
  <si>
    <t xml:space="preserve">   Aktive biologjike afatshkurtra</t>
  </si>
  <si>
    <t xml:space="preserve">   Aktivet afatshkurtra te mbajtura per shitje</t>
  </si>
  <si>
    <t xml:space="preserve">   Parapagimet dhe shpenzimet e shtyra</t>
  </si>
  <si>
    <t xml:space="preserve">   Shpenzime te periudhave te ardhshme</t>
  </si>
  <si>
    <t xml:space="preserve">   Investimet financiare afatgjata</t>
  </si>
  <si>
    <t xml:space="preserve">   Aktivet afatgjata materiale</t>
  </si>
  <si>
    <t xml:space="preserve">   Aktivet afatgjate ne proces</t>
  </si>
  <si>
    <t xml:space="preserve">   Aktivet biologjike afatgjata</t>
  </si>
  <si>
    <t xml:space="preserve">   Aktive afatgjata jo materiale</t>
  </si>
  <si>
    <t xml:space="preserve">   Kapitali aksioner I papaguar</t>
  </si>
  <si>
    <t xml:space="preserve">   Aktive te tjera afatgjata</t>
  </si>
  <si>
    <t xml:space="preserve">   Derivativet</t>
  </si>
  <si>
    <t xml:space="preserve">   Huamarrjet</t>
  </si>
  <si>
    <t xml:space="preserve">   Llogari bankare te zbuluara</t>
  </si>
  <si>
    <t xml:space="preserve">   Huamarrjet nga Bankat</t>
  </si>
  <si>
    <t xml:space="preserve">   Huamarjet nga te tretet</t>
  </si>
  <si>
    <t xml:space="preserve">   Huat dhe parapagimet</t>
  </si>
  <si>
    <t>(viii)</t>
  </si>
  <si>
    <t>(ix)</t>
  </si>
  <si>
    <t>(x)</t>
  </si>
  <si>
    <t xml:space="preserve">   Te pagueshme ndaj furnitoreve</t>
  </si>
  <si>
    <t xml:space="preserve">   Te pagueshme ndaj punonjesve</t>
  </si>
  <si>
    <t xml:space="preserve">   Detyrimet per Sigurime Shoqerore</t>
  </si>
  <si>
    <t xml:space="preserve">   Detyrime per tatim fitimi</t>
  </si>
  <si>
    <t xml:space="preserve">   Detyrime per tvsh</t>
  </si>
  <si>
    <t xml:space="preserve">   Parapagime te marra</t>
  </si>
  <si>
    <t xml:space="preserve">   Te drejta e detyrime ndaj ortakeve </t>
  </si>
  <si>
    <t xml:space="preserve">   Debitore e kreditore te tjere</t>
  </si>
  <si>
    <t xml:space="preserve">   Grante dhe te ardhura te shtyra</t>
  </si>
  <si>
    <t xml:space="preserve">   Provizionet afatshkurtra</t>
  </si>
  <si>
    <t xml:space="preserve">   Huate afatgjata</t>
  </si>
  <si>
    <t xml:space="preserve">   Huate nga banka</t>
  </si>
  <si>
    <t xml:space="preserve">   Detyrime nga qeraja financiare</t>
  </si>
  <si>
    <t xml:space="preserve">   Huat nga  te tretet</t>
  </si>
  <si>
    <t xml:space="preserve">   Huamarrje te tjera afatgjata</t>
  </si>
  <si>
    <t xml:space="preserve">   Te drejta e detyrime ndaj ortakeve</t>
  </si>
  <si>
    <t xml:space="preserve">   Provizione afatgjata</t>
  </si>
  <si>
    <t xml:space="preserve">    Aksionet e pakices</t>
  </si>
  <si>
    <t xml:space="preserve">    Kapitali aksionereve te shoqerise meme</t>
  </si>
  <si>
    <t xml:space="preserve">    Kapitali aksionar</t>
  </si>
  <si>
    <t xml:space="preserve">    Aksionet e thesarit</t>
  </si>
  <si>
    <t xml:space="preserve">    Prime te lidhura me kapitalin</t>
  </si>
  <si>
    <t xml:space="preserve">    Rezerva nga rivleresimi</t>
  </si>
  <si>
    <t xml:space="preserve">    Rezeva ligjore</t>
  </si>
  <si>
    <t xml:space="preserve">    Rezerva statuore</t>
  </si>
  <si>
    <t xml:space="preserve">    Rezerva te tjera</t>
  </si>
  <si>
    <t xml:space="preserve">    Rezultati I ushtrimit</t>
  </si>
  <si>
    <t xml:space="preserve">    Fitim/humbja e pashperndare</t>
  </si>
  <si>
    <t xml:space="preserve">           Pasqyra  e  Ndryshimeve  ne  Kapital  2009</t>
  </si>
  <si>
    <t>Pozicioni me 31 dhjetor 2009</t>
  </si>
  <si>
    <t xml:space="preserve">Pasqyrat financiare jane hartuar ne perputhje te plote me ligjin 9228 date 29.04.2004, "Per </t>
  </si>
  <si>
    <t>Kontabilitetin dhe Pasqyrat Financiare" neni 4 dhe SKK nr. 2</t>
  </si>
  <si>
    <t>Jane ndjekur politika kontabel si ajo per njohjen e aktiveve,detyrimeve,njjohjen e te ardhurave</t>
  </si>
  <si>
    <t>dhe shpenzimeve,si dhe vleresimi I tyre.</t>
  </si>
  <si>
    <t>Eshte ndjekur parimi I te drejtave dhe detyrimeve te konstatuara,parimi I njesise ekonomike,</t>
  </si>
  <si>
    <t>parimi I vijimesise, ai I kompensimit etj.</t>
  </si>
  <si>
    <t>Pasqyrat jane hartuar me karakteristika cilesore si Kuptueshmeria,Rendesia,Materialiteti,</t>
  </si>
  <si>
    <t>Besnikeria,Besueshmeria,Maturia, parimi I Plotesise si dhe parimi I permbajtjes ekonomike</t>
  </si>
  <si>
    <t>mbi formen ligjore.</t>
  </si>
  <si>
    <t xml:space="preserve">   Mjete transporti</t>
  </si>
  <si>
    <t xml:space="preserve">   Paisje zyrash dhe orendi</t>
  </si>
  <si>
    <t xml:space="preserve">   Pajisje informatike</t>
  </si>
  <si>
    <t xml:space="preserve">   Rikonstruksione mjedise</t>
  </si>
  <si>
    <t xml:space="preserve">   Te tjera aktive</t>
  </si>
  <si>
    <t xml:space="preserve">   Detyrime per T A P</t>
  </si>
  <si>
    <t xml:space="preserve">   Detyrime tatim ne burim  </t>
  </si>
  <si>
    <t>Fitimi (humbja) neto e vitit financiar(14-15)</t>
  </si>
  <si>
    <t>Shpenzimet e tatim fitimit</t>
  </si>
  <si>
    <r>
      <t xml:space="preserve">121   </t>
    </r>
    <r>
      <rPr>
        <i/>
        <sz val="11"/>
        <rFont val="Bookman Old Style"/>
        <family val="1"/>
      </rPr>
      <t>Te ardhura e shpenz.nga interesat</t>
    </r>
  </si>
  <si>
    <r>
      <t xml:space="preserve">122   </t>
    </r>
    <r>
      <rPr>
        <i/>
        <sz val="11"/>
        <rFont val="Bookman Old Style"/>
        <family val="1"/>
      </rPr>
      <t>Fitimet (humbjet) nga kembimet valutore</t>
    </r>
  </si>
  <si>
    <r>
      <t xml:space="preserve">123   </t>
    </r>
    <r>
      <rPr>
        <i/>
        <sz val="11"/>
        <rFont val="Bookman Old Style"/>
        <family val="1"/>
      </rPr>
      <t>Te ardhurat dhe shpenzimet financiare te tjera</t>
    </r>
  </si>
  <si>
    <t>601-608</t>
  </si>
  <si>
    <t xml:space="preserve">         Nga llogarite e zbuluara</t>
  </si>
  <si>
    <t>TOTALI I PASIVEVE ESHTE 46 182 244 LEK.</t>
  </si>
  <si>
    <t>610-639</t>
  </si>
  <si>
    <t>669-769</t>
  </si>
  <si>
    <t>661-761</t>
  </si>
  <si>
    <t>25.03.2010</t>
  </si>
  <si>
    <t>Romeo KOCI</t>
  </si>
  <si>
    <t>TOTALI I AKTIVEVE ESHTE 10 051 698 LEK</t>
  </si>
  <si>
    <t>REZULTATI I VITIT ESHTE HUMBJE NE MASEN 389 060 LEK.</t>
  </si>
  <si>
    <t xml:space="preserve">          PASQYRA E TE ARDHURAVE DHE SHPENZIMEVE  2010</t>
  </si>
  <si>
    <t>AG TECHNICS  SH.P.K</t>
  </si>
  <si>
    <t>L 01408048 T</t>
  </si>
  <si>
    <t xml:space="preserve">              Viti  2010</t>
  </si>
  <si>
    <t>Pozicioni me 31 dhjetor 2010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</si>
</sst>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43" formatCode="_(* #,##0.00_);_(* \(#,##0.00\);_(* &quot;-&quot;??_);_(@_)"/>
  </numFmts>
  <fonts count="22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Bookman Old Style"/>
      <family val="1"/>
    </font>
    <font>
      <b/>
      <sz val="11"/>
      <name val="Bookman Old Style"/>
      <family val="1"/>
    </font>
    <font>
      <b/>
      <u/>
      <sz val="12"/>
      <name val="Arial"/>
      <family val="2"/>
    </font>
    <font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6"/>
      <name val="Bookman Old Style"/>
      <family val="1"/>
    </font>
    <font>
      <b/>
      <sz val="14"/>
      <name val="Bookman Old Style"/>
      <family val="1"/>
    </font>
    <font>
      <b/>
      <sz val="20"/>
      <name val="Bookman Old Style"/>
      <family val="1"/>
    </font>
    <font>
      <sz val="9"/>
      <name val="Bookman Old Style"/>
      <family val="1"/>
    </font>
    <font>
      <b/>
      <u/>
      <sz val="14"/>
      <name val="Bookman Old Style"/>
      <family val="1"/>
    </font>
    <font>
      <b/>
      <u/>
      <sz val="12"/>
      <name val="Bookman Old Style"/>
      <family val="1"/>
    </font>
    <font>
      <sz val="14"/>
      <name val="Bookman Old Style"/>
      <family val="1"/>
    </font>
    <font>
      <i/>
      <sz val="11"/>
      <name val="Bookman Old Style"/>
      <family val="1"/>
    </font>
    <font>
      <b/>
      <i/>
      <sz val="11"/>
      <name val="Bookman Old Style"/>
      <family val="1"/>
    </font>
    <font>
      <b/>
      <u/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shrinkToFit="1" readingOrder="1"/>
    </xf>
    <xf numFmtId="0" fontId="2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3" fillId="0" borderId="0" xfId="0" applyFont="1"/>
    <xf numFmtId="0" fontId="10" fillId="0" borderId="0" xfId="0" applyFont="1" applyFill="1" applyBorder="1"/>
    <xf numFmtId="0" fontId="14" fillId="0" borderId="0" xfId="0" applyFont="1" applyBorder="1"/>
    <xf numFmtId="0" fontId="15" fillId="0" borderId="0" xfId="0" applyFont="1" applyBorder="1"/>
    <xf numFmtId="0" fontId="8" fillId="0" borderId="0" xfId="0" applyFont="1" applyFill="1" applyBorder="1"/>
    <xf numFmtId="0" fontId="12" fillId="0" borderId="0" xfId="0" applyFont="1" applyBorder="1"/>
    <xf numFmtId="0" fontId="13" fillId="0" borderId="0" xfId="0" applyFont="1" applyBorder="1"/>
    <xf numFmtId="0" fontId="0" fillId="0" borderId="17" xfId="0" applyBorder="1"/>
    <xf numFmtId="0" fontId="10" fillId="0" borderId="18" xfId="0" applyFont="1" applyBorder="1"/>
    <xf numFmtId="0" fontId="10" fillId="0" borderId="19" xfId="0" applyFont="1" applyBorder="1"/>
    <xf numFmtId="0" fontId="0" fillId="0" borderId="20" xfId="0" applyBorder="1"/>
    <xf numFmtId="0" fontId="10" fillId="0" borderId="21" xfId="0" applyFont="1" applyBorder="1"/>
    <xf numFmtId="0" fontId="8" fillId="0" borderId="21" xfId="0" applyFont="1" applyBorder="1" applyAlignment="1">
      <alignment horizontal="left"/>
    </xf>
    <xf numFmtId="0" fontId="14" fillId="0" borderId="20" xfId="0" applyFont="1" applyBorder="1"/>
    <xf numFmtId="0" fontId="15" fillId="0" borderId="21" xfId="0" applyFont="1" applyBorder="1"/>
    <xf numFmtId="0" fontId="1" fillId="0" borderId="0" xfId="0" applyFont="1" applyBorder="1"/>
    <xf numFmtId="0" fontId="8" fillId="0" borderId="21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0" fillId="0" borderId="17" xfId="0" applyFont="1" applyBorder="1"/>
    <xf numFmtId="0" fontId="10" fillId="0" borderId="0" xfId="0" applyFont="1"/>
    <xf numFmtId="0" fontId="10" fillId="0" borderId="20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Fill="1" applyBorder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1" xfId="0" applyFont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1" fontId="4" fillId="0" borderId="0" xfId="0" applyNumberFormat="1" applyFont="1"/>
    <xf numFmtId="0" fontId="9" fillId="0" borderId="0" xfId="0" applyFont="1" applyFill="1" applyBorder="1"/>
    <xf numFmtId="41" fontId="8" fillId="0" borderId="0" xfId="0" applyNumberFormat="1" applyFont="1"/>
    <xf numFmtId="0" fontId="11" fillId="0" borderId="20" xfId="0" applyFont="1" applyBorder="1"/>
    <xf numFmtId="0" fontId="21" fillId="0" borderId="20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 shrinkToFi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6" xfId="0" applyFont="1" applyBorder="1"/>
    <xf numFmtId="41" fontId="6" fillId="0" borderId="6" xfId="0" applyNumberFormat="1" applyFont="1" applyBorder="1"/>
    <xf numFmtId="41" fontId="6" fillId="0" borderId="7" xfId="0" applyNumberFormat="1" applyFont="1" applyBorder="1"/>
    <xf numFmtId="0" fontId="6" fillId="0" borderId="6" xfId="0" applyFont="1" applyBorder="1"/>
    <xf numFmtId="41" fontId="5" fillId="0" borderId="6" xfId="0" applyNumberFormat="1" applyFont="1" applyBorder="1"/>
    <xf numFmtId="41" fontId="5" fillId="0" borderId="7" xfId="0" applyNumberFormat="1" applyFont="1" applyBorder="1"/>
    <xf numFmtId="0" fontId="5" fillId="0" borderId="6" xfId="0" applyFont="1" applyFill="1" applyBorder="1"/>
    <xf numFmtId="0" fontId="5" fillId="0" borderId="8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/>
    <xf numFmtId="41" fontId="6" fillId="0" borderId="9" xfId="0" applyNumberFormat="1" applyFont="1" applyBorder="1"/>
    <xf numFmtId="41" fontId="6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1" fontId="3" fillId="0" borderId="13" xfId="0" applyNumberFormat="1" applyFont="1" applyBorder="1"/>
    <xf numFmtId="0" fontId="4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5" xfId="0" applyFont="1" applyBorder="1"/>
    <xf numFmtId="41" fontId="3" fillId="0" borderId="16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41" fontId="4" fillId="0" borderId="3" xfId="0" applyNumberFormat="1" applyFont="1" applyBorder="1"/>
    <xf numFmtId="41" fontId="4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/>
    <xf numFmtId="41" fontId="4" fillId="0" borderId="6" xfId="0" applyNumberFormat="1" applyFont="1" applyBorder="1"/>
    <xf numFmtId="41" fontId="4" fillId="0" borderId="7" xfId="0" applyNumberFormat="1" applyFont="1" applyBorder="1"/>
    <xf numFmtId="0" fontId="3" fillId="0" borderId="6" xfId="0" applyFont="1" applyBorder="1" applyAlignment="1">
      <alignment horizontal="left"/>
    </xf>
    <xf numFmtId="41" fontId="3" fillId="0" borderId="6" xfId="0" applyNumberFormat="1" applyFont="1" applyBorder="1"/>
    <xf numFmtId="41" fontId="3" fillId="0" borderId="7" xfId="0" applyNumberFormat="1" applyFont="1" applyBorder="1"/>
    <xf numFmtId="0" fontId="4" fillId="0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4" fillId="0" borderId="9" xfId="0" applyFont="1" applyBorder="1"/>
    <xf numFmtId="41" fontId="4" fillId="0" borderId="9" xfId="0" applyNumberFormat="1" applyFont="1" applyBorder="1"/>
    <xf numFmtId="41" fontId="4" fillId="0" borderId="10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41" fontId="20" fillId="0" borderId="6" xfId="0" applyNumberFormat="1" applyFont="1" applyBorder="1"/>
    <xf numFmtId="41" fontId="20" fillId="0" borderId="7" xfId="0" applyNumberFormat="1" applyFont="1" applyBorder="1"/>
    <xf numFmtId="0" fontId="9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6" fillId="0" borderId="9" xfId="0" applyFont="1" applyFill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left" vertical="center"/>
    </xf>
    <xf numFmtId="0" fontId="8" fillId="0" borderId="26" xfId="0" applyFont="1" applyBorder="1"/>
    <xf numFmtId="0" fontId="8" fillId="0" borderId="27" xfId="0" applyFont="1" applyBorder="1"/>
    <xf numFmtId="0" fontId="8" fillId="0" borderId="6" xfId="0" applyFont="1" applyBorder="1" applyAlignment="1">
      <alignment vertical="center"/>
    </xf>
    <xf numFmtId="41" fontId="8" fillId="0" borderId="6" xfId="0" applyNumberFormat="1" applyFont="1" applyBorder="1"/>
    <xf numFmtId="41" fontId="8" fillId="0" borderId="7" xfId="0" applyNumberFormat="1" applyFont="1" applyBorder="1"/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41" fontId="8" fillId="0" borderId="9" xfId="0" applyNumberFormat="1" applyFont="1" applyBorder="1"/>
    <xf numFmtId="41" fontId="8" fillId="0" borderId="10" xfId="0" applyNumberFormat="1" applyFont="1" applyBorder="1"/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 shrinkToFit="1" readingOrder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41" fontId="6" fillId="0" borderId="9" xfId="0" applyNumberFormat="1" applyFont="1" applyBorder="1" applyAlignment="1">
      <alignment vertical="center"/>
    </xf>
    <xf numFmtId="41" fontId="6" fillId="0" borderId="10" xfId="0" applyNumberFormat="1" applyFont="1" applyBorder="1" applyAlignment="1">
      <alignment vertical="center"/>
    </xf>
    <xf numFmtId="49" fontId="8" fillId="0" borderId="0" xfId="0" applyNumberFormat="1" applyFont="1" applyFill="1" applyBorder="1"/>
    <xf numFmtId="41" fontId="1" fillId="0" borderId="0" xfId="0" applyNumberFormat="1" applyFont="1"/>
    <xf numFmtId="41" fontId="4" fillId="2" borderId="6" xfId="0" applyNumberFormat="1" applyFont="1" applyFill="1" applyBorder="1"/>
    <xf numFmtId="43" fontId="8" fillId="0" borderId="0" xfId="0" applyNumberFormat="1" applyFont="1"/>
    <xf numFmtId="3" fontId="8" fillId="0" borderId="0" xfId="0" applyNumberFormat="1" applyFont="1"/>
    <xf numFmtId="1" fontId="8" fillId="0" borderId="0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opLeftCell="A20" workbookViewId="0">
      <selection activeCell="C24" sqref="C24"/>
    </sheetView>
  </sheetViews>
  <sheetFormatPr defaultRowHeight="12.75"/>
  <cols>
    <col min="1" max="1" width="9" customWidth="1"/>
    <col min="6" max="6" width="6.28515625" customWidth="1"/>
    <col min="10" max="10" width="10.5703125" customWidth="1"/>
  </cols>
  <sheetData>
    <row r="1" spans="1:11" ht="15.75" thickTop="1">
      <c r="A1" s="30"/>
      <c r="B1" s="31"/>
      <c r="C1" s="31"/>
      <c r="D1" s="31"/>
      <c r="E1" s="31"/>
      <c r="F1" s="31"/>
      <c r="G1" s="31"/>
      <c r="H1" s="31"/>
      <c r="I1" s="31"/>
      <c r="J1" s="32"/>
      <c r="K1" s="1"/>
    </row>
    <row r="2" spans="1:11" ht="15">
      <c r="A2" s="33"/>
      <c r="B2" s="15"/>
      <c r="C2" s="15"/>
      <c r="D2" s="15"/>
      <c r="E2" s="15"/>
      <c r="F2" s="15"/>
      <c r="G2" s="15"/>
      <c r="H2" s="15"/>
      <c r="I2" s="15"/>
      <c r="J2" s="34"/>
      <c r="K2" s="1"/>
    </row>
    <row r="3" spans="1:11" ht="15">
      <c r="A3" s="33"/>
      <c r="B3" s="15"/>
      <c r="C3" s="15"/>
      <c r="D3" s="15"/>
      <c r="E3" s="15"/>
      <c r="F3" s="15"/>
      <c r="G3" s="15"/>
      <c r="H3" s="15"/>
      <c r="I3" s="15"/>
      <c r="J3" s="34"/>
      <c r="K3" s="1"/>
    </row>
    <row r="4" spans="1:11" ht="20.25">
      <c r="A4" s="33"/>
      <c r="B4" s="19" t="s">
        <v>67</v>
      </c>
      <c r="C4" s="19"/>
      <c r="D4" s="19"/>
      <c r="E4" s="1"/>
      <c r="F4" s="28" t="s">
        <v>225</v>
      </c>
      <c r="H4" s="15"/>
      <c r="I4" s="15"/>
      <c r="J4" s="34"/>
      <c r="K4" s="1"/>
    </row>
    <row r="5" spans="1:11" ht="18.75">
      <c r="A5" s="33"/>
      <c r="B5" s="19" t="s">
        <v>68</v>
      </c>
      <c r="C5" s="19"/>
      <c r="D5" s="19"/>
      <c r="E5" s="1"/>
      <c r="F5" s="29" t="s">
        <v>226</v>
      </c>
      <c r="H5" s="15"/>
      <c r="I5" s="15"/>
      <c r="J5" s="34"/>
      <c r="K5" s="1"/>
    </row>
    <row r="6" spans="1:11" ht="16.5">
      <c r="A6" s="33"/>
      <c r="B6" s="19" t="s">
        <v>69</v>
      </c>
      <c r="C6" s="19"/>
      <c r="D6" s="19"/>
      <c r="E6" s="1"/>
      <c r="F6" s="19"/>
      <c r="H6" s="15"/>
      <c r="I6" s="15"/>
      <c r="J6" s="34"/>
      <c r="K6" s="1"/>
    </row>
    <row r="7" spans="1:11" ht="16.5">
      <c r="A7" s="33"/>
      <c r="B7" s="27" t="s">
        <v>70</v>
      </c>
      <c r="C7" s="19"/>
      <c r="D7" s="19"/>
      <c r="E7" s="1"/>
      <c r="F7" s="27"/>
      <c r="H7" s="15"/>
      <c r="I7" s="1"/>
      <c r="J7" s="35"/>
      <c r="K7" s="1"/>
    </row>
    <row r="8" spans="1:11" ht="16.5">
      <c r="A8" s="33"/>
      <c r="B8" s="27" t="s">
        <v>71</v>
      </c>
      <c r="C8" s="19"/>
      <c r="D8" s="19"/>
      <c r="E8" s="1"/>
      <c r="F8" s="27"/>
      <c r="H8" s="15"/>
      <c r="I8" s="15"/>
      <c r="J8" s="34"/>
      <c r="K8" s="1"/>
    </row>
    <row r="9" spans="1:11" ht="16.5">
      <c r="A9" s="33"/>
      <c r="B9" s="27" t="s">
        <v>72</v>
      </c>
      <c r="C9" s="19"/>
      <c r="D9" s="19"/>
      <c r="E9" s="1"/>
      <c r="F9" s="156"/>
      <c r="H9" s="15"/>
      <c r="I9" s="15"/>
      <c r="J9" s="34"/>
      <c r="K9" s="1"/>
    </row>
    <row r="10" spans="1:11" ht="16.5">
      <c r="A10" s="33"/>
      <c r="B10" s="19"/>
      <c r="C10" s="19"/>
      <c r="D10" s="19"/>
      <c r="E10" s="1"/>
      <c r="F10" s="19"/>
      <c r="H10" s="15"/>
      <c r="I10" s="15"/>
      <c r="J10" s="34"/>
      <c r="K10" s="1"/>
    </row>
    <row r="11" spans="1:11" ht="16.5">
      <c r="A11" s="33"/>
      <c r="B11" s="27" t="s">
        <v>73</v>
      </c>
      <c r="C11" s="19"/>
      <c r="D11" s="19"/>
      <c r="E11" s="1"/>
      <c r="F11" s="27"/>
      <c r="H11" s="15"/>
      <c r="I11" s="15"/>
      <c r="J11" s="34"/>
      <c r="K11" s="1"/>
    </row>
    <row r="12" spans="1:11" ht="16.5">
      <c r="A12" s="33"/>
      <c r="B12" s="24" t="s">
        <v>74</v>
      </c>
      <c r="C12" s="15"/>
      <c r="D12" s="15"/>
      <c r="E12" s="1"/>
      <c r="F12" s="27"/>
      <c r="H12" s="15"/>
      <c r="I12" s="15"/>
      <c r="J12" s="34"/>
      <c r="K12" s="1"/>
    </row>
    <row r="13" spans="1:11" ht="15">
      <c r="A13" s="33"/>
      <c r="B13" s="24" t="s">
        <v>75</v>
      </c>
      <c r="C13" s="15"/>
      <c r="D13" s="15"/>
      <c r="E13" s="1"/>
      <c r="F13" s="15"/>
      <c r="G13" s="24"/>
      <c r="H13" s="15"/>
      <c r="I13" s="15"/>
      <c r="J13" s="34"/>
      <c r="K13" s="1"/>
    </row>
    <row r="14" spans="1:11" ht="15">
      <c r="A14" s="33"/>
      <c r="B14" s="15"/>
      <c r="C14" s="15"/>
      <c r="D14" s="15"/>
      <c r="E14" s="15"/>
      <c r="F14" s="15"/>
      <c r="G14" s="15"/>
      <c r="H14" s="15"/>
      <c r="I14" s="15"/>
      <c r="J14" s="34"/>
      <c r="K14" s="1"/>
    </row>
    <row r="15" spans="1:11" ht="15">
      <c r="A15" s="33"/>
      <c r="B15" s="15"/>
      <c r="C15" s="15"/>
      <c r="D15" s="15"/>
      <c r="E15" s="15"/>
      <c r="F15" s="15"/>
      <c r="G15" s="15"/>
      <c r="H15" s="15"/>
      <c r="I15" s="15"/>
      <c r="J15" s="34"/>
      <c r="K15" s="1"/>
    </row>
    <row r="16" spans="1:11" ht="15">
      <c r="A16" s="33"/>
      <c r="B16" s="15"/>
      <c r="C16" s="15"/>
      <c r="D16" s="15"/>
      <c r="E16" s="15"/>
      <c r="F16" s="15"/>
      <c r="G16" s="15"/>
      <c r="H16" s="15"/>
      <c r="I16" s="15"/>
      <c r="J16" s="34"/>
      <c r="K16" s="1"/>
    </row>
    <row r="17" spans="1:11" ht="26.25">
      <c r="A17" s="36" t="s">
        <v>84</v>
      </c>
      <c r="B17" s="1"/>
      <c r="C17" s="25"/>
      <c r="D17" s="25"/>
      <c r="E17" s="25"/>
      <c r="F17" s="15"/>
      <c r="G17" s="15"/>
      <c r="H17" s="15"/>
      <c r="I17" s="15"/>
      <c r="J17" s="34"/>
      <c r="K17" s="1"/>
    </row>
    <row r="18" spans="1:11" ht="26.25">
      <c r="A18" s="33"/>
      <c r="B18" s="25"/>
      <c r="C18" s="25"/>
      <c r="D18" s="25"/>
      <c r="E18" s="25"/>
      <c r="F18" s="15"/>
      <c r="G18" s="15"/>
      <c r="H18" s="15"/>
      <c r="I18" s="15"/>
      <c r="J18" s="34"/>
      <c r="K18" s="1"/>
    </row>
    <row r="19" spans="1:11" ht="13.5">
      <c r="A19" s="33"/>
      <c r="B19" s="26" t="s">
        <v>76</v>
      </c>
      <c r="C19" s="1"/>
      <c r="D19" s="26"/>
      <c r="E19" s="26"/>
      <c r="F19" s="26"/>
      <c r="G19" s="26"/>
      <c r="H19" s="26"/>
      <c r="I19" s="26"/>
      <c r="J19" s="37"/>
      <c r="K19" s="1"/>
    </row>
    <row r="20" spans="1:11" ht="13.5">
      <c r="A20" s="33"/>
      <c r="B20" s="26" t="s">
        <v>77</v>
      </c>
      <c r="C20" s="1"/>
      <c r="D20" s="26"/>
      <c r="E20" s="26"/>
      <c r="F20" s="26"/>
      <c r="G20" s="26"/>
      <c r="H20" s="26"/>
      <c r="I20" s="26"/>
      <c r="J20" s="37"/>
      <c r="K20" s="1"/>
    </row>
    <row r="21" spans="1:11" ht="15">
      <c r="A21" s="33"/>
      <c r="B21" s="15"/>
      <c r="C21" s="26"/>
      <c r="D21" s="26"/>
      <c r="E21" s="26"/>
      <c r="F21" s="26"/>
      <c r="G21" s="26"/>
      <c r="H21" s="26"/>
      <c r="I21" s="26"/>
      <c r="J21" s="37"/>
      <c r="K21" s="1"/>
    </row>
    <row r="22" spans="1:11" ht="15">
      <c r="A22" s="33"/>
      <c r="B22" s="15"/>
      <c r="C22" s="15"/>
      <c r="D22" s="15"/>
      <c r="E22" s="15"/>
      <c r="F22" s="15"/>
      <c r="G22" s="15"/>
      <c r="H22" s="15"/>
      <c r="I22" s="15"/>
      <c r="J22" s="34"/>
      <c r="K22" s="1"/>
    </row>
    <row r="23" spans="1:11" ht="26.25">
      <c r="A23" s="33"/>
      <c r="B23" s="1"/>
      <c r="C23" s="25" t="s">
        <v>227</v>
      </c>
      <c r="D23" s="1"/>
      <c r="E23" s="16"/>
      <c r="F23" s="15"/>
      <c r="G23" s="15"/>
      <c r="H23" s="15"/>
      <c r="I23" s="15"/>
      <c r="J23" s="34"/>
      <c r="K23" s="1"/>
    </row>
    <row r="24" spans="1:11" ht="15">
      <c r="A24" s="33"/>
      <c r="B24" s="15"/>
      <c r="C24" s="15"/>
      <c r="D24" s="15"/>
      <c r="E24" s="15"/>
      <c r="F24" s="15"/>
      <c r="G24" s="15"/>
      <c r="H24" s="15"/>
      <c r="I24" s="15"/>
      <c r="J24" s="34"/>
      <c r="K24" s="1"/>
    </row>
    <row r="25" spans="1:11" ht="15">
      <c r="A25" s="33"/>
      <c r="B25" s="15"/>
      <c r="C25" s="15"/>
      <c r="D25" s="15"/>
      <c r="E25" s="15"/>
      <c r="F25" s="15"/>
      <c r="G25" s="15"/>
      <c r="H25" s="15"/>
      <c r="I25" s="15"/>
      <c r="J25" s="34"/>
      <c r="K25" s="1"/>
    </row>
    <row r="26" spans="1:11" ht="15">
      <c r="A26" s="33"/>
      <c r="B26" s="15"/>
      <c r="C26" s="15"/>
      <c r="D26" s="15"/>
      <c r="E26" s="15"/>
      <c r="F26" s="15"/>
      <c r="G26" s="15"/>
      <c r="H26" s="15"/>
      <c r="I26" s="15"/>
      <c r="J26" s="34"/>
      <c r="K26" s="1"/>
    </row>
    <row r="27" spans="1:11" ht="15">
      <c r="A27" s="33"/>
      <c r="B27" s="15"/>
      <c r="C27" s="15"/>
      <c r="D27" s="15"/>
      <c r="E27" s="15"/>
      <c r="F27" s="15"/>
      <c r="G27" s="15"/>
      <c r="H27" s="15"/>
      <c r="I27" s="15"/>
      <c r="J27" s="34"/>
      <c r="K27" s="1"/>
    </row>
    <row r="28" spans="1:11" ht="15">
      <c r="A28" s="33"/>
      <c r="B28" s="15"/>
      <c r="C28" s="15"/>
      <c r="D28" s="15"/>
      <c r="E28" s="15"/>
      <c r="F28" s="15"/>
      <c r="G28" s="15"/>
      <c r="H28" s="15"/>
      <c r="I28" s="15"/>
      <c r="J28" s="34"/>
      <c r="K28" s="1"/>
    </row>
    <row r="29" spans="1:11" ht="15">
      <c r="A29" s="33"/>
      <c r="B29" s="15"/>
      <c r="C29" s="15"/>
      <c r="D29" s="15"/>
      <c r="E29" s="15"/>
      <c r="F29" s="15"/>
      <c r="G29" s="15"/>
      <c r="H29" s="15"/>
      <c r="I29" s="15"/>
      <c r="J29" s="34"/>
      <c r="K29" s="1"/>
    </row>
    <row r="30" spans="1:11" ht="15.75">
      <c r="A30" s="33"/>
      <c r="B30" s="19" t="s">
        <v>78</v>
      </c>
      <c r="C30" s="38"/>
      <c r="D30" s="19"/>
      <c r="E30" s="19"/>
      <c r="F30" s="19"/>
      <c r="G30" s="19"/>
      <c r="H30" s="19"/>
      <c r="I30" s="19" t="s">
        <v>85</v>
      </c>
      <c r="J30" s="39"/>
      <c r="K30" s="1"/>
    </row>
    <row r="31" spans="1:11" ht="15.75">
      <c r="A31" s="33"/>
      <c r="B31" s="19" t="s">
        <v>79</v>
      </c>
      <c r="C31" s="38"/>
      <c r="D31" s="19"/>
      <c r="E31" s="19"/>
      <c r="F31" s="19"/>
      <c r="G31" s="19"/>
      <c r="H31" s="19"/>
      <c r="I31" s="19" t="s">
        <v>86</v>
      </c>
      <c r="J31" s="39"/>
      <c r="K31" s="1"/>
    </row>
    <row r="32" spans="1:11" ht="15.75">
      <c r="A32" s="33"/>
      <c r="B32" s="19" t="s">
        <v>80</v>
      </c>
      <c r="C32" s="38"/>
      <c r="D32" s="19"/>
      <c r="E32" s="19"/>
      <c r="F32" s="19"/>
      <c r="G32" s="19"/>
      <c r="H32" s="19"/>
      <c r="I32" s="19" t="s">
        <v>87</v>
      </c>
      <c r="J32" s="39"/>
      <c r="K32" s="1"/>
    </row>
    <row r="33" spans="1:11" ht="15.75">
      <c r="A33" s="33"/>
      <c r="C33" s="38"/>
      <c r="D33" s="19"/>
      <c r="E33" s="19"/>
      <c r="F33" s="19"/>
      <c r="G33" s="19"/>
      <c r="H33" s="27"/>
      <c r="J33" s="39"/>
      <c r="K33" s="1"/>
    </row>
    <row r="34" spans="1:11" ht="15.75">
      <c r="A34" s="33"/>
      <c r="B34" s="19" t="s">
        <v>81</v>
      </c>
      <c r="C34" s="38"/>
      <c r="D34" s="19"/>
      <c r="E34" s="19"/>
      <c r="F34" s="19"/>
      <c r="G34" s="19"/>
      <c r="H34" s="57" t="s">
        <v>114</v>
      </c>
      <c r="I34" s="20"/>
      <c r="J34" s="39"/>
      <c r="K34" s="1"/>
    </row>
    <row r="35" spans="1:11" ht="15.75">
      <c r="A35" s="33"/>
      <c r="C35" s="38"/>
      <c r="D35" s="19"/>
      <c r="E35" s="19"/>
      <c r="F35" s="19"/>
      <c r="G35" s="19"/>
      <c r="H35" s="57" t="s">
        <v>115</v>
      </c>
      <c r="I35" s="20"/>
      <c r="J35" s="39"/>
      <c r="K35" s="1"/>
    </row>
    <row r="36" spans="1:11" ht="15.75">
      <c r="A36" s="33"/>
      <c r="B36" s="19" t="s">
        <v>82</v>
      </c>
      <c r="C36" s="38"/>
      <c r="D36" s="19"/>
      <c r="E36" s="19"/>
      <c r="F36" s="19"/>
      <c r="G36" s="19"/>
      <c r="J36" s="39"/>
      <c r="K36" s="1"/>
    </row>
    <row r="37" spans="1:11" ht="15.75">
      <c r="A37" s="33"/>
      <c r="B37" s="19"/>
      <c r="C37" s="38"/>
      <c r="D37" s="19"/>
      <c r="E37" s="19"/>
      <c r="F37" s="19"/>
      <c r="G37" s="19"/>
      <c r="H37" s="19"/>
      <c r="I37" s="19"/>
      <c r="J37" s="39"/>
      <c r="K37" s="1"/>
    </row>
    <row r="38" spans="1:11" ht="15.75">
      <c r="A38" s="33"/>
      <c r="B38" s="19" t="s">
        <v>83</v>
      </c>
      <c r="C38" s="38"/>
      <c r="D38" s="19"/>
      <c r="E38" s="19"/>
      <c r="F38" s="19"/>
      <c r="G38" s="19"/>
      <c r="H38" s="27"/>
      <c r="I38" s="20" t="s">
        <v>220</v>
      </c>
      <c r="J38" s="39"/>
      <c r="K38" s="1"/>
    </row>
    <row r="39" spans="1:11" ht="15">
      <c r="A39" s="33"/>
      <c r="B39" s="15"/>
      <c r="C39" s="15"/>
      <c r="D39" s="15"/>
      <c r="E39" s="15"/>
      <c r="F39" s="15"/>
      <c r="G39" s="15"/>
      <c r="H39" s="15"/>
      <c r="I39" s="15"/>
      <c r="J39" s="34"/>
      <c r="K39" s="1"/>
    </row>
    <row r="40" spans="1:11">
      <c r="A40" s="33"/>
      <c r="B40" s="1"/>
      <c r="C40" s="1"/>
      <c r="D40" s="1"/>
      <c r="E40" s="1"/>
      <c r="F40" s="1"/>
      <c r="G40" s="1"/>
      <c r="H40" s="1"/>
      <c r="I40" s="1"/>
      <c r="J40" s="40"/>
    </row>
    <row r="41" spans="1:11">
      <c r="A41" s="33"/>
      <c r="B41" s="1"/>
      <c r="C41" s="1"/>
      <c r="D41" s="1"/>
      <c r="E41" s="1"/>
      <c r="F41" s="1"/>
      <c r="G41" s="1"/>
      <c r="H41" s="1"/>
      <c r="I41" s="1"/>
      <c r="J41" s="40"/>
    </row>
    <row r="42" spans="1:11">
      <c r="A42" s="33"/>
      <c r="B42" s="1"/>
      <c r="C42" s="1"/>
      <c r="D42" s="1"/>
      <c r="E42" s="1"/>
      <c r="F42" s="1"/>
      <c r="G42" s="1"/>
      <c r="H42" s="1"/>
      <c r="I42" s="1"/>
      <c r="J42" s="40"/>
    </row>
    <row r="43" spans="1:11" ht="13.5" thickBot="1">
      <c r="A43" s="41"/>
      <c r="B43" s="42"/>
      <c r="C43" s="42"/>
      <c r="D43" s="42"/>
      <c r="E43" s="42"/>
      <c r="F43" s="42"/>
      <c r="G43" s="42"/>
      <c r="H43" s="42"/>
      <c r="I43" s="42"/>
      <c r="J43" s="43"/>
    </row>
    <row r="44" spans="1:11" ht="13.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92"/>
  <sheetViews>
    <sheetView workbookViewId="0">
      <selection activeCell="H47" sqref="H47"/>
    </sheetView>
  </sheetViews>
  <sheetFormatPr defaultRowHeight="14.25"/>
  <cols>
    <col min="1" max="1" width="5.42578125" style="2" customWidth="1"/>
    <col min="2" max="2" width="49.5703125" style="2" customWidth="1"/>
    <col min="3" max="3" width="10.28515625" style="2" customWidth="1"/>
    <col min="4" max="4" width="15.7109375" style="2" customWidth="1"/>
    <col min="5" max="5" width="16.140625" style="2" customWidth="1"/>
    <col min="6" max="6" width="9.140625" style="2"/>
    <col min="7" max="7" width="12.7109375" style="2" bestFit="1" customWidth="1"/>
    <col min="8" max="8" width="15.5703125" style="2" customWidth="1"/>
    <col min="9" max="16384" width="9.140625" style="2"/>
  </cols>
  <sheetData>
    <row r="1" spans="1:7" ht="15" thickBot="1"/>
    <row r="2" spans="1:7" ht="29.25" customHeight="1" thickTop="1">
      <c r="A2" s="61" t="s">
        <v>1</v>
      </c>
      <c r="B2" s="62" t="s">
        <v>8</v>
      </c>
      <c r="C2" s="62" t="s">
        <v>9</v>
      </c>
      <c r="D2" s="63" t="s">
        <v>22</v>
      </c>
      <c r="E2" s="64" t="s">
        <v>23</v>
      </c>
    </row>
    <row r="3" spans="1:7" ht="15" customHeight="1">
      <c r="A3" s="65" t="s">
        <v>3</v>
      </c>
      <c r="B3" s="66" t="s">
        <v>12</v>
      </c>
      <c r="C3" s="67"/>
      <c r="D3" s="68">
        <f>SUM(D4+D8+D9+D18+D26+D27+D28)</f>
        <v>2333136</v>
      </c>
      <c r="E3" s="69">
        <f>SUM(E4+E8+E9+E18+E26+E27+E28)</f>
        <v>0</v>
      </c>
    </row>
    <row r="4" spans="1:7" ht="15" customHeight="1">
      <c r="A4" s="65">
        <v>1</v>
      </c>
      <c r="B4" s="70" t="s">
        <v>116</v>
      </c>
      <c r="C4" s="67"/>
      <c r="D4" s="68">
        <f>SUM(D5+D6+D7)</f>
        <v>2971</v>
      </c>
      <c r="E4" s="69">
        <f>SUM(E5+E6+E7)</f>
        <v>0</v>
      </c>
    </row>
    <row r="5" spans="1:7" ht="15" customHeight="1">
      <c r="A5" s="65" t="s">
        <v>119</v>
      </c>
      <c r="B5" s="67" t="s">
        <v>128</v>
      </c>
      <c r="C5" s="67"/>
      <c r="D5" s="71">
        <v>2971</v>
      </c>
      <c r="E5" s="72"/>
    </row>
    <row r="6" spans="1:7" ht="15" customHeight="1">
      <c r="A6" s="65" t="s">
        <v>120</v>
      </c>
      <c r="B6" s="67" t="s">
        <v>127</v>
      </c>
      <c r="C6" s="67"/>
      <c r="D6" s="71">
        <v>0</v>
      </c>
      <c r="E6" s="72"/>
    </row>
    <row r="7" spans="1:7" ht="15" customHeight="1">
      <c r="A7" s="65" t="s">
        <v>121</v>
      </c>
      <c r="B7" s="67" t="s">
        <v>126</v>
      </c>
      <c r="C7" s="67"/>
      <c r="D7" s="71"/>
      <c r="E7" s="72"/>
    </row>
    <row r="8" spans="1:7" ht="15" customHeight="1">
      <c r="A8" s="65">
        <v>2</v>
      </c>
      <c r="B8" s="70" t="s">
        <v>117</v>
      </c>
      <c r="C8" s="67"/>
      <c r="D8" s="71"/>
      <c r="E8" s="72"/>
    </row>
    <row r="9" spans="1:7" ht="15" customHeight="1">
      <c r="A9" s="65">
        <v>3</v>
      </c>
      <c r="B9" s="70" t="s">
        <v>118</v>
      </c>
      <c r="C9" s="67"/>
      <c r="D9" s="68">
        <f>SUM(D10:D17)</f>
        <v>2330165</v>
      </c>
      <c r="E9" s="69">
        <f>SUM(E10:E17)</f>
        <v>0</v>
      </c>
    </row>
    <row r="10" spans="1:7" ht="15" customHeight="1">
      <c r="A10" s="65" t="s">
        <v>119</v>
      </c>
      <c r="B10" s="67" t="s">
        <v>129</v>
      </c>
      <c r="C10" s="67"/>
      <c r="D10" s="71"/>
      <c r="E10" s="72"/>
    </row>
    <row r="11" spans="1:7" ht="15" customHeight="1">
      <c r="A11" s="65" t="s">
        <v>120</v>
      </c>
      <c r="B11" s="67" t="s">
        <v>130</v>
      </c>
      <c r="C11" s="67"/>
      <c r="D11" s="71">
        <v>0</v>
      </c>
      <c r="E11" s="72">
        <v>0</v>
      </c>
    </row>
    <row r="12" spans="1:7" ht="15" customHeight="1">
      <c r="A12" s="65" t="s">
        <v>121</v>
      </c>
      <c r="B12" s="67" t="s">
        <v>131</v>
      </c>
      <c r="C12" s="67"/>
      <c r="D12" s="71">
        <v>0</v>
      </c>
      <c r="E12" s="72">
        <v>0</v>
      </c>
    </row>
    <row r="13" spans="1:7" ht="15" customHeight="1">
      <c r="A13" s="65" t="s">
        <v>122</v>
      </c>
      <c r="B13" s="67" t="s">
        <v>132</v>
      </c>
      <c r="C13" s="67"/>
      <c r="D13" s="71"/>
      <c r="E13" s="72"/>
      <c r="G13" s="56"/>
    </row>
    <row r="14" spans="1:7" ht="15" customHeight="1">
      <c r="A14" s="65" t="s">
        <v>123</v>
      </c>
      <c r="B14" s="67" t="s">
        <v>178</v>
      </c>
      <c r="C14" s="67"/>
      <c r="D14" s="71">
        <f>-62000-20000+386000+850000+200000+700000+250000+35000-8835</f>
        <v>2330165</v>
      </c>
      <c r="E14" s="72"/>
    </row>
    <row r="15" spans="1:7" ht="15" customHeight="1">
      <c r="A15" s="65" t="s">
        <v>124</v>
      </c>
      <c r="B15" s="67" t="s">
        <v>133</v>
      </c>
      <c r="C15" s="67"/>
      <c r="D15" s="71"/>
      <c r="E15" s="72">
        <v>0</v>
      </c>
    </row>
    <row r="16" spans="1:7" ht="15" customHeight="1">
      <c r="A16" s="65" t="s">
        <v>125</v>
      </c>
      <c r="B16" s="67" t="s">
        <v>134</v>
      </c>
      <c r="C16" s="67"/>
      <c r="D16" s="71"/>
      <c r="E16" s="72"/>
    </row>
    <row r="17" spans="1:5" ht="15" customHeight="1">
      <c r="A17" s="65"/>
      <c r="B17" s="73"/>
      <c r="C17" s="67"/>
      <c r="D17" s="71"/>
      <c r="E17" s="72"/>
    </row>
    <row r="18" spans="1:5" ht="15" customHeight="1">
      <c r="A18" s="65">
        <v>4</v>
      </c>
      <c r="B18" s="70" t="s">
        <v>135</v>
      </c>
      <c r="C18" s="67"/>
      <c r="D18" s="68">
        <f>SUM(D19:D25)</f>
        <v>0</v>
      </c>
      <c r="E18" s="69">
        <f>SUM(E19:E25)</f>
        <v>0</v>
      </c>
    </row>
    <row r="19" spans="1:5" ht="15" customHeight="1">
      <c r="A19" s="65" t="s">
        <v>119</v>
      </c>
      <c r="B19" s="67" t="s">
        <v>136</v>
      </c>
      <c r="C19" s="67"/>
      <c r="D19" s="71">
        <v>0</v>
      </c>
      <c r="E19" s="72"/>
    </row>
    <row r="20" spans="1:5" ht="15" customHeight="1">
      <c r="A20" s="65" t="s">
        <v>120</v>
      </c>
      <c r="B20" s="67" t="s">
        <v>137</v>
      </c>
      <c r="C20" s="67"/>
      <c r="D20" s="71">
        <v>0</v>
      </c>
      <c r="E20" s="72"/>
    </row>
    <row r="21" spans="1:5" ht="15" customHeight="1">
      <c r="A21" s="65" t="s">
        <v>121</v>
      </c>
      <c r="B21" s="67" t="s">
        <v>138</v>
      </c>
      <c r="C21" s="67"/>
      <c r="D21" s="71">
        <v>0</v>
      </c>
      <c r="E21" s="72"/>
    </row>
    <row r="22" spans="1:5" ht="15" customHeight="1">
      <c r="A22" s="65" t="s">
        <v>122</v>
      </c>
      <c r="B22" s="67" t="s">
        <v>139</v>
      </c>
      <c r="C22" s="67"/>
      <c r="D22" s="71">
        <v>0</v>
      </c>
      <c r="E22" s="72"/>
    </row>
    <row r="23" spans="1:5" ht="15" customHeight="1">
      <c r="A23" s="65" t="s">
        <v>123</v>
      </c>
      <c r="B23" s="67" t="s">
        <v>140</v>
      </c>
      <c r="C23" s="67"/>
      <c r="D23" s="71">
        <v>0</v>
      </c>
      <c r="E23" s="72"/>
    </row>
    <row r="24" spans="1:5" ht="15" customHeight="1">
      <c r="A24" s="65" t="s">
        <v>124</v>
      </c>
      <c r="B24" s="67" t="s">
        <v>141</v>
      </c>
      <c r="C24" s="67"/>
      <c r="D24" s="71"/>
      <c r="E24" s="72"/>
    </row>
    <row r="25" spans="1:5" ht="15" customHeight="1">
      <c r="A25" s="65" t="s">
        <v>125</v>
      </c>
      <c r="B25" s="67" t="s">
        <v>142</v>
      </c>
      <c r="C25" s="67"/>
      <c r="D25" s="71"/>
      <c r="E25" s="72"/>
    </row>
    <row r="26" spans="1:5" ht="15" customHeight="1">
      <c r="A26" s="65">
        <v>5</v>
      </c>
      <c r="B26" s="70" t="s">
        <v>143</v>
      </c>
      <c r="C26" s="67"/>
      <c r="D26" s="71"/>
      <c r="E26" s="72"/>
    </row>
    <row r="27" spans="1:5" ht="15" customHeight="1">
      <c r="A27" s="65">
        <v>6</v>
      </c>
      <c r="B27" s="70" t="s">
        <v>144</v>
      </c>
      <c r="C27" s="67"/>
      <c r="D27" s="71"/>
      <c r="E27" s="72"/>
    </row>
    <row r="28" spans="1:5" ht="15" customHeight="1">
      <c r="A28" s="65">
        <v>7</v>
      </c>
      <c r="B28" s="70" t="s">
        <v>145</v>
      </c>
      <c r="C28" s="67"/>
      <c r="D28" s="71"/>
      <c r="E28" s="72"/>
    </row>
    <row r="29" spans="1:5" ht="15" customHeight="1">
      <c r="A29" s="65" t="s">
        <v>119</v>
      </c>
      <c r="B29" s="67" t="s">
        <v>146</v>
      </c>
      <c r="C29" s="67"/>
      <c r="D29" s="71"/>
      <c r="E29" s="72"/>
    </row>
    <row r="30" spans="1:5" ht="15" customHeight="1">
      <c r="A30" s="65" t="s">
        <v>4</v>
      </c>
      <c r="B30" s="66" t="s">
        <v>14</v>
      </c>
      <c r="C30" s="67"/>
      <c r="D30" s="68">
        <f>SUM(D31+D33+D39+D40+D41+D42+D43)</f>
        <v>100000</v>
      </c>
      <c r="E30" s="69">
        <f>SUM(E31+E33+E39+E40+E41+E42+E43)</f>
        <v>0</v>
      </c>
    </row>
    <row r="31" spans="1:5" ht="15" customHeight="1">
      <c r="A31" s="65">
        <v>1</v>
      </c>
      <c r="B31" s="70" t="s">
        <v>147</v>
      </c>
      <c r="C31" s="67"/>
      <c r="D31" s="71"/>
      <c r="E31" s="72"/>
    </row>
    <row r="32" spans="1:5" ht="15" customHeight="1">
      <c r="A32" s="65"/>
      <c r="B32" s="67"/>
      <c r="C32" s="67"/>
      <c r="D32" s="71"/>
      <c r="E32" s="72"/>
    </row>
    <row r="33" spans="1:8" ht="15" customHeight="1">
      <c r="A33" s="65">
        <v>2</v>
      </c>
      <c r="B33" s="70" t="s">
        <v>148</v>
      </c>
      <c r="C33" s="67"/>
      <c r="D33" s="68">
        <f>SUM(D34:D38)</f>
        <v>0</v>
      </c>
      <c r="E33" s="69">
        <f>SUM(E34:E38)</f>
        <v>0</v>
      </c>
    </row>
    <row r="34" spans="1:8" ht="15" customHeight="1">
      <c r="A34" s="65" t="s">
        <v>119</v>
      </c>
      <c r="B34" s="67" t="s">
        <v>202</v>
      </c>
      <c r="C34" s="67"/>
      <c r="D34" s="71"/>
      <c r="E34" s="72"/>
    </row>
    <row r="35" spans="1:8" ht="15" customHeight="1">
      <c r="A35" s="65" t="s">
        <v>120</v>
      </c>
      <c r="B35" s="67" t="s">
        <v>203</v>
      </c>
      <c r="C35" s="67"/>
      <c r="D35" s="71">
        <v>0</v>
      </c>
      <c r="E35" s="72"/>
    </row>
    <row r="36" spans="1:8" ht="15" customHeight="1">
      <c r="A36" s="65" t="s">
        <v>121</v>
      </c>
      <c r="B36" s="67" t="s">
        <v>204</v>
      </c>
      <c r="C36" s="67"/>
      <c r="D36" s="71">
        <v>0</v>
      </c>
      <c r="E36" s="72"/>
    </row>
    <row r="37" spans="1:8" ht="15" customHeight="1">
      <c r="A37" s="65" t="s">
        <v>122</v>
      </c>
      <c r="B37" s="67" t="s">
        <v>205</v>
      </c>
      <c r="C37" s="67"/>
      <c r="D37" s="71">
        <v>0</v>
      </c>
      <c r="E37" s="72"/>
    </row>
    <row r="38" spans="1:8" ht="15" customHeight="1">
      <c r="A38" s="65" t="s">
        <v>123</v>
      </c>
      <c r="B38" s="67" t="s">
        <v>206</v>
      </c>
      <c r="C38" s="67"/>
      <c r="D38" s="71"/>
      <c r="E38" s="72"/>
    </row>
    <row r="39" spans="1:8" ht="15" customHeight="1">
      <c r="A39" s="65">
        <v>3</v>
      </c>
      <c r="B39" s="70" t="s">
        <v>149</v>
      </c>
      <c r="C39" s="67"/>
      <c r="D39" s="71"/>
      <c r="E39" s="72"/>
    </row>
    <row r="40" spans="1:8" ht="15" customHeight="1">
      <c r="A40" s="65">
        <v>4</v>
      </c>
      <c r="B40" s="70" t="s">
        <v>150</v>
      </c>
      <c r="C40" s="67"/>
      <c r="D40" s="71"/>
      <c r="E40" s="72"/>
    </row>
    <row r="41" spans="1:8" ht="15" customHeight="1">
      <c r="A41" s="65">
        <v>5</v>
      </c>
      <c r="B41" s="70" t="s">
        <v>151</v>
      </c>
      <c r="C41" s="67"/>
      <c r="D41" s="71"/>
      <c r="E41" s="72"/>
    </row>
    <row r="42" spans="1:8" ht="15" customHeight="1">
      <c r="A42" s="65">
        <v>6</v>
      </c>
      <c r="B42" s="70" t="s">
        <v>152</v>
      </c>
      <c r="C42" s="67"/>
      <c r="D42" s="71">
        <v>100000</v>
      </c>
      <c r="E42" s="72"/>
    </row>
    <row r="43" spans="1:8" ht="15" customHeight="1">
      <c r="A43" s="65">
        <v>7</v>
      </c>
      <c r="B43" s="70" t="s">
        <v>153</v>
      </c>
      <c r="C43" s="67"/>
      <c r="D43" s="71"/>
      <c r="E43" s="72"/>
    </row>
    <row r="44" spans="1:8" ht="15" customHeight="1" thickBot="1">
      <c r="A44" s="74"/>
      <c r="B44" s="75" t="s">
        <v>15</v>
      </c>
      <c r="C44" s="76"/>
      <c r="D44" s="77">
        <f>SUM(D3+D30)</f>
        <v>2433136</v>
      </c>
      <c r="E44" s="78">
        <f>SUM(E3+E30)</f>
        <v>0</v>
      </c>
    </row>
    <row r="45" spans="1:8" ht="15" customHeight="1" thickTop="1">
      <c r="A45" s="3"/>
      <c r="B45" s="4"/>
      <c r="C45" s="3"/>
      <c r="D45" s="3"/>
      <c r="E45" s="3"/>
    </row>
    <row r="46" spans="1:8" ht="15" customHeight="1">
      <c r="A46" s="3"/>
      <c r="B46" s="4"/>
      <c r="C46" s="3"/>
      <c r="D46" s="3"/>
      <c r="E46" s="3"/>
    </row>
    <row r="47" spans="1:8" ht="15" customHeight="1" thickBot="1">
      <c r="G47" s="56">
        <f>E44-E92</f>
        <v>0</v>
      </c>
      <c r="H47" s="56">
        <f>D44-D92</f>
        <v>-1.029999999795109</v>
      </c>
    </row>
    <row r="48" spans="1:8" ht="15" customHeight="1">
      <c r="A48" s="5"/>
      <c r="B48" s="6"/>
      <c r="C48" s="6"/>
      <c r="D48" s="7" t="s">
        <v>6</v>
      </c>
      <c r="E48" s="8" t="s">
        <v>7</v>
      </c>
    </row>
    <row r="49" spans="1:5" ht="15" customHeight="1" thickBot="1">
      <c r="A49" s="9" t="s">
        <v>1</v>
      </c>
      <c r="B49" s="10" t="s">
        <v>16</v>
      </c>
      <c r="C49" s="10" t="s">
        <v>9</v>
      </c>
      <c r="D49" s="10" t="s">
        <v>10</v>
      </c>
      <c r="E49" s="11" t="s">
        <v>11</v>
      </c>
    </row>
    <row r="50" spans="1:5" ht="15" customHeight="1" thickBot="1">
      <c r="A50" s="79" t="s">
        <v>3</v>
      </c>
      <c r="B50" s="80" t="s">
        <v>17</v>
      </c>
      <c r="C50" s="6"/>
      <c r="D50" s="81">
        <f>SUM(D51+D52+D56+D68+D69)</f>
        <v>510361</v>
      </c>
      <c r="E50" s="81">
        <f>SUM(E51+E52+E56+E68+E69)</f>
        <v>0</v>
      </c>
    </row>
    <row r="51" spans="1:5" ht="15" customHeight="1" thickTop="1">
      <c r="A51" s="86">
        <v>1</v>
      </c>
      <c r="B51" s="87" t="s">
        <v>154</v>
      </c>
      <c r="C51" s="88"/>
      <c r="D51" s="89"/>
      <c r="E51" s="90"/>
    </row>
    <row r="52" spans="1:5" ht="15" customHeight="1">
      <c r="A52" s="91">
        <v>2</v>
      </c>
      <c r="B52" s="92" t="s">
        <v>155</v>
      </c>
      <c r="C52" s="93"/>
      <c r="D52" s="94">
        <f>SUM(D53:D55)</f>
        <v>0</v>
      </c>
      <c r="E52" s="95">
        <f>SUM(E53:E55)</f>
        <v>0</v>
      </c>
    </row>
    <row r="53" spans="1:5" ht="15" customHeight="1">
      <c r="A53" s="91" t="s">
        <v>119</v>
      </c>
      <c r="B53" s="93" t="s">
        <v>156</v>
      </c>
      <c r="C53" s="93"/>
      <c r="D53" s="94"/>
      <c r="E53" s="95"/>
    </row>
    <row r="54" spans="1:5" ht="15" customHeight="1">
      <c r="A54" s="91" t="s">
        <v>120</v>
      </c>
      <c r="B54" s="93" t="s">
        <v>157</v>
      </c>
      <c r="C54" s="93"/>
      <c r="D54" s="94"/>
      <c r="E54" s="95"/>
    </row>
    <row r="55" spans="1:5" ht="15" customHeight="1">
      <c r="A55" s="91" t="s">
        <v>121</v>
      </c>
      <c r="B55" s="93" t="s">
        <v>158</v>
      </c>
      <c r="C55" s="93"/>
      <c r="D55" s="94"/>
      <c r="E55" s="95"/>
    </row>
    <row r="56" spans="1:5" ht="15" customHeight="1">
      <c r="A56" s="91">
        <v>3</v>
      </c>
      <c r="B56" s="96" t="s">
        <v>159</v>
      </c>
      <c r="C56" s="93"/>
      <c r="D56" s="97">
        <f>SUM(D57:D67)</f>
        <v>510361</v>
      </c>
      <c r="E56" s="98">
        <f>SUM(E57:E67)</f>
        <v>0</v>
      </c>
    </row>
    <row r="57" spans="1:5" ht="15" customHeight="1">
      <c r="A57" s="91" t="s">
        <v>119</v>
      </c>
      <c r="B57" s="93" t="s">
        <v>163</v>
      </c>
      <c r="C57" s="93"/>
      <c r="D57" s="94"/>
      <c r="E57" s="95"/>
    </row>
    <row r="58" spans="1:5" ht="15" customHeight="1">
      <c r="A58" s="91" t="s">
        <v>120</v>
      </c>
      <c r="B58" s="93" t="s">
        <v>164</v>
      </c>
      <c r="C58" s="93"/>
      <c r="D58" s="158">
        <v>359070</v>
      </c>
      <c r="E58" s="95"/>
    </row>
    <row r="59" spans="1:5" ht="15" customHeight="1">
      <c r="A59" s="91" t="s">
        <v>121</v>
      </c>
      <c r="B59" s="93" t="s">
        <v>165</v>
      </c>
      <c r="C59" s="93"/>
      <c r="D59" s="158">
        <v>370</v>
      </c>
      <c r="E59" s="95"/>
    </row>
    <row r="60" spans="1:5" ht="15" customHeight="1">
      <c r="A60" s="91" t="s">
        <v>122</v>
      </c>
      <c r="B60" s="93" t="s">
        <v>166</v>
      </c>
      <c r="C60" s="93"/>
      <c r="D60" s="158">
        <v>102531</v>
      </c>
      <c r="E60" s="95"/>
    </row>
    <row r="61" spans="1:5" ht="15" customHeight="1">
      <c r="A61" s="91" t="s">
        <v>123</v>
      </c>
      <c r="B61" s="93" t="s">
        <v>167</v>
      </c>
      <c r="C61" s="93"/>
      <c r="D61" s="158">
        <v>40390</v>
      </c>
      <c r="E61" s="95"/>
    </row>
    <row r="62" spans="1:5" ht="15" customHeight="1">
      <c r="A62" s="91" t="s">
        <v>124</v>
      </c>
      <c r="B62" s="93" t="s">
        <v>207</v>
      </c>
      <c r="C62" s="93"/>
      <c r="D62" s="158">
        <v>8000</v>
      </c>
      <c r="E62" s="95"/>
    </row>
    <row r="63" spans="1:5" ht="15" customHeight="1">
      <c r="A63" s="91" t="s">
        <v>125</v>
      </c>
      <c r="B63" s="93" t="s">
        <v>208</v>
      </c>
      <c r="C63" s="93"/>
      <c r="D63" s="94"/>
      <c r="E63" s="95"/>
    </row>
    <row r="64" spans="1:5" ht="15" customHeight="1">
      <c r="A64" s="91" t="s">
        <v>160</v>
      </c>
      <c r="B64" s="93" t="s">
        <v>168</v>
      </c>
      <c r="C64" s="93"/>
      <c r="D64" s="94"/>
      <c r="E64" s="95"/>
    </row>
    <row r="65" spans="1:7" ht="15" customHeight="1">
      <c r="A65" s="91" t="s">
        <v>161</v>
      </c>
      <c r="B65" s="99" t="s">
        <v>169</v>
      </c>
      <c r="C65" s="93"/>
      <c r="D65" s="94"/>
      <c r="E65" s="95"/>
      <c r="G65" s="56"/>
    </row>
    <row r="66" spans="1:7" ht="15" customHeight="1">
      <c r="A66" s="91" t="s">
        <v>162</v>
      </c>
      <c r="B66" s="93" t="s">
        <v>170</v>
      </c>
      <c r="C66" s="93"/>
      <c r="D66" s="94">
        <v>0</v>
      </c>
      <c r="E66" s="95">
        <v>0</v>
      </c>
    </row>
    <row r="67" spans="1:7" ht="15" customHeight="1">
      <c r="A67" s="91"/>
      <c r="B67" s="93"/>
      <c r="C67" s="93"/>
      <c r="D67" s="94"/>
      <c r="E67" s="95"/>
    </row>
    <row r="68" spans="1:7" ht="15" customHeight="1">
      <c r="A68" s="91">
        <v>4</v>
      </c>
      <c r="B68" s="92" t="s">
        <v>171</v>
      </c>
      <c r="C68" s="93"/>
      <c r="D68" s="94"/>
      <c r="E68" s="95"/>
    </row>
    <row r="69" spans="1:7" ht="15" customHeight="1">
      <c r="A69" s="91">
        <v>5</v>
      </c>
      <c r="B69" s="92" t="s">
        <v>172</v>
      </c>
      <c r="C69" s="93"/>
      <c r="D69" s="94"/>
      <c r="E69" s="95"/>
    </row>
    <row r="70" spans="1:7" ht="15" customHeight="1">
      <c r="A70" s="91" t="s">
        <v>4</v>
      </c>
      <c r="B70" s="100" t="s">
        <v>18</v>
      </c>
      <c r="C70" s="93"/>
      <c r="D70" s="97">
        <f>SUM(D71+D75+D77+D78)</f>
        <v>0</v>
      </c>
      <c r="E70" s="95"/>
    </row>
    <row r="71" spans="1:7" ht="15" customHeight="1">
      <c r="A71" s="91">
        <v>1</v>
      </c>
      <c r="B71" s="92" t="s">
        <v>173</v>
      </c>
      <c r="C71" s="93"/>
      <c r="D71" s="97">
        <f>SUM(D72:D74)</f>
        <v>0</v>
      </c>
      <c r="E71" s="95"/>
    </row>
    <row r="72" spans="1:7" ht="15" customHeight="1">
      <c r="A72" s="91" t="s">
        <v>119</v>
      </c>
      <c r="B72" s="93" t="s">
        <v>174</v>
      </c>
      <c r="C72" s="93"/>
      <c r="D72" s="94"/>
      <c r="E72" s="95"/>
    </row>
    <row r="73" spans="1:7" ht="15" customHeight="1">
      <c r="A73" s="91" t="s">
        <v>120</v>
      </c>
      <c r="B73" s="93" t="s">
        <v>175</v>
      </c>
      <c r="C73" s="93"/>
      <c r="D73" s="94">
        <v>0</v>
      </c>
      <c r="E73" s="95"/>
    </row>
    <row r="74" spans="1:7" ht="15" customHeight="1">
      <c r="A74" s="91" t="s">
        <v>121</v>
      </c>
      <c r="B74" s="93" t="s">
        <v>176</v>
      </c>
      <c r="C74" s="93"/>
      <c r="D74" s="94"/>
      <c r="E74" s="95"/>
    </row>
    <row r="75" spans="1:7" ht="15" customHeight="1">
      <c r="A75" s="91">
        <v>2</v>
      </c>
      <c r="B75" s="92" t="s">
        <v>177</v>
      </c>
      <c r="C75" s="93"/>
      <c r="D75" s="94">
        <f>SUM(D76)</f>
        <v>0</v>
      </c>
      <c r="E75" s="95">
        <f>SUM(E76)</f>
        <v>0</v>
      </c>
    </row>
    <row r="76" spans="1:7" ht="15" customHeight="1">
      <c r="A76" s="91" t="s">
        <v>119</v>
      </c>
      <c r="B76" s="93" t="s">
        <v>178</v>
      </c>
      <c r="C76" s="93"/>
      <c r="D76" s="94"/>
      <c r="E76" s="95"/>
    </row>
    <row r="77" spans="1:7" ht="15" customHeight="1">
      <c r="A77" s="91">
        <v>3</v>
      </c>
      <c r="B77" s="92" t="s">
        <v>171</v>
      </c>
      <c r="C77" s="93"/>
      <c r="D77" s="94"/>
      <c r="E77" s="95"/>
    </row>
    <row r="78" spans="1:7" ht="15" customHeight="1">
      <c r="A78" s="91">
        <v>4</v>
      </c>
      <c r="B78" s="92" t="s">
        <v>179</v>
      </c>
      <c r="C78" s="93"/>
      <c r="D78" s="94"/>
      <c r="E78" s="95"/>
    </row>
    <row r="79" spans="1:7" ht="15" customHeight="1">
      <c r="A79" s="91"/>
      <c r="B79" s="92" t="s">
        <v>19</v>
      </c>
      <c r="C79" s="93"/>
      <c r="D79" s="97">
        <f>SUM(D50+D70)</f>
        <v>510361</v>
      </c>
      <c r="E79" s="98">
        <f>SUM(E50+E70)</f>
        <v>0</v>
      </c>
    </row>
    <row r="80" spans="1:7" ht="15" customHeight="1">
      <c r="A80" s="91" t="s">
        <v>5</v>
      </c>
      <c r="B80" s="100" t="s">
        <v>20</v>
      </c>
      <c r="C80" s="93"/>
      <c r="D80" s="94">
        <f>SUM(D81:D91)</f>
        <v>1922776.0299999998</v>
      </c>
      <c r="E80" s="95">
        <f>SUM(E81:E91)</f>
        <v>0</v>
      </c>
    </row>
    <row r="81" spans="1:5" ht="15" customHeight="1">
      <c r="A81" s="91">
        <v>1</v>
      </c>
      <c r="B81" s="96" t="s">
        <v>180</v>
      </c>
      <c r="C81" s="93"/>
      <c r="D81" s="94"/>
      <c r="E81" s="95"/>
    </row>
    <row r="82" spans="1:5" ht="15" customHeight="1">
      <c r="A82" s="91">
        <v>2</v>
      </c>
      <c r="B82" s="92" t="s">
        <v>181</v>
      </c>
      <c r="C82" s="93"/>
      <c r="D82" s="94"/>
      <c r="E82" s="95"/>
    </row>
    <row r="83" spans="1:5" ht="15" customHeight="1">
      <c r="A83" s="91">
        <v>3</v>
      </c>
      <c r="B83" s="92" t="s">
        <v>182</v>
      </c>
      <c r="C83" s="93"/>
      <c r="D83" s="94">
        <v>100000</v>
      </c>
      <c r="E83" s="95"/>
    </row>
    <row r="84" spans="1:5" ht="15" customHeight="1">
      <c r="A84" s="91">
        <v>4</v>
      </c>
      <c r="B84" s="92" t="s">
        <v>183</v>
      </c>
      <c r="C84" s="93"/>
      <c r="D84" s="94"/>
      <c r="E84" s="95"/>
    </row>
    <row r="85" spans="1:5" ht="15" customHeight="1">
      <c r="A85" s="91">
        <v>5</v>
      </c>
      <c r="B85" s="92" t="s">
        <v>184</v>
      </c>
      <c r="C85" s="93"/>
      <c r="D85" s="94"/>
      <c r="E85" s="95"/>
    </row>
    <row r="86" spans="1:5" ht="15" customHeight="1">
      <c r="A86" s="91">
        <v>6</v>
      </c>
      <c r="B86" s="92" t="s">
        <v>185</v>
      </c>
      <c r="C86" s="93"/>
      <c r="D86" s="94"/>
      <c r="E86" s="95"/>
    </row>
    <row r="87" spans="1:5" ht="15" customHeight="1">
      <c r="A87" s="91">
        <v>7</v>
      </c>
      <c r="B87" s="92" t="s">
        <v>186</v>
      </c>
      <c r="C87" s="93"/>
      <c r="D87" s="94"/>
      <c r="E87" s="95"/>
    </row>
    <row r="88" spans="1:5" ht="15" customHeight="1">
      <c r="A88" s="91">
        <v>8</v>
      </c>
      <c r="B88" s="92" t="s">
        <v>187</v>
      </c>
      <c r="C88" s="93"/>
      <c r="D88" s="94"/>
      <c r="E88" s="95"/>
    </row>
    <row r="89" spans="1:5" ht="15" customHeight="1">
      <c r="A89" s="91">
        <v>9</v>
      </c>
      <c r="B89" s="92" t="s">
        <v>188</v>
      </c>
      <c r="C89" s="93"/>
      <c r="D89" s="94"/>
      <c r="E89" s="95"/>
    </row>
    <row r="90" spans="1:5" ht="15" customHeight="1">
      <c r="A90" s="91">
        <v>10</v>
      </c>
      <c r="B90" s="92" t="s">
        <v>190</v>
      </c>
      <c r="C90" s="93"/>
      <c r="D90" s="94">
        <v>0</v>
      </c>
      <c r="E90" s="95"/>
    </row>
    <row r="91" spans="1:5" ht="15" customHeight="1" thickBot="1">
      <c r="A91" s="101">
        <v>11</v>
      </c>
      <c r="B91" s="102" t="s">
        <v>189</v>
      </c>
      <c r="C91" s="103"/>
      <c r="D91" s="104">
        <f>pash!D29</f>
        <v>1822776.0299999998</v>
      </c>
      <c r="E91" s="105"/>
    </row>
    <row r="92" spans="1:5" ht="15" customHeight="1" thickTop="1" thickBot="1">
      <c r="A92" s="82"/>
      <c r="B92" s="83" t="s">
        <v>21</v>
      </c>
      <c r="C92" s="84"/>
      <c r="D92" s="85">
        <f>SUM(D79+D80)</f>
        <v>2433137.0299999998</v>
      </c>
      <c r="E92" s="85">
        <f>SUM(E79+E80)</f>
        <v>0</v>
      </c>
    </row>
  </sheetData>
  <pageMargins left="0.45" right="0.45" top="0.75" bottom="0.75" header="0.3" footer="0.3"/>
  <pageSetup orientation="portrait" r:id="rId1"/>
  <headerFooter>
    <oddHeader>&amp;C&amp;"Bookman Old Style,Bold Italic"&amp;16APOLLON MUSIC</oddHeader>
    <oddFooter xml:space="preserve">&amp;L&amp;"Bookman Old Style,Regular"&amp;12NIPT K 02405001 N
&amp;R&amp;"Bookman Old Style,Regular"&amp;12PASQYRAT FINANCIARE 2009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topLeftCell="A18" workbookViewId="0">
      <selection activeCell="D29" sqref="D29"/>
    </sheetView>
  </sheetViews>
  <sheetFormatPr defaultRowHeight="15.75"/>
  <cols>
    <col min="1" max="1" width="5.7109375" style="17" customWidth="1"/>
    <col min="2" max="2" width="55.28515625" style="17" customWidth="1"/>
    <col min="3" max="3" width="10" style="17" customWidth="1"/>
    <col min="4" max="4" width="17.42578125" style="17" customWidth="1"/>
    <col min="5" max="5" width="15.7109375" style="17" customWidth="1"/>
    <col min="6" max="7" width="9.140625" style="17"/>
    <col min="8" max="8" width="14.140625" style="17" customWidth="1"/>
    <col min="9" max="16384" width="9.140625" style="17"/>
  </cols>
  <sheetData>
    <row r="1" spans="1:5">
      <c r="A1" s="17" t="s">
        <v>88</v>
      </c>
    </row>
    <row r="2" spans="1:5">
      <c r="A2" s="17" t="s">
        <v>13</v>
      </c>
    </row>
    <row r="3" spans="1:5" ht="18">
      <c r="A3" s="17" t="s">
        <v>2</v>
      </c>
      <c r="B3" s="23" t="s">
        <v>224</v>
      </c>
      <c r="C3" s="14"/>
    </row>
    <row r="4" spans="1:5">
      <c r="B4" s="14"/>
      <c r="C4" s="14"/>
    </row>
    <row r="5" spans="1:5">
      <c r="B5" s="14" t="s">
        <v>109</v>
      </c>
      <c r="C5" s="14"/>
    </row>
    <row r="6" spans="1:5" ht="16.5" thickBot="1"/>
    <row r="7" spans="1:5" ht="39.75" customHeight="1" thickTop="1">
      <c r="A7" s="106" t="s">
        <v>1</v>
      </c>
      <c r="B7" s="107" t="s">
        <v>89</v>
      </c>
      <c r="C7" s="107" t="s">
        <v>9</v>
      </c>
      <c r="D7" s="108" t="s">
        <v>107</v>
      </c>
      <c r="E7" s="109" t="s">
        <v>108</v>
      </c>
    </row>
    <row r="8" spans="1:5" ht="21.95" customHeight="1">
      <c r="A8" s="110">
        <v>1</v>
      </c>
      <c r="B8" s="111" t="s">
        <v>90</v>
      </c>
      <c r="C8" s="112">
        <v>705</v>
      </c>
      <c r="D8" s="71">
        <v>2431730.2999999998</v>
      </c>
      <c r="E8" s="72"/>
    </row>
    <row r="9" spans="1:5" ht="21.95" customHeight="1">
      <c r="A9" s="110">
        <v>2</v>
      </c>
      <c r="B9" s="67" t="s">
        <v>91</v>
      </c>
      <c r="C9" s="112"/>
      <c r="D9" s="71"/>
      <c r="E9" s="72"/>
    </row>
    <row r="10" spans="1:5" ht="21.95" customHeight="1">
      <c r="A10" s="110">
        <v>3</v>
      </c>
      <c r="B10" s="67" t="s">
        <v>92</v>
      </c>
      <c r="C10" s="112"/>
      <c r="D10" s="71"/>
      <c r="E10" s="72"/>
    </row>
    <row r="11" spans="1:5" ht="21.95" customHeight="1">
      <c r="A11" s="113"/>
      <c r="B11" s="114" t="s">
        <v>93</v>
      </c>
      <c r="C11" s="112"/>
      <c r="D11" s="68">
        <f>SUM(D8:D10)</f>
        <v>2431730.2999999998</v>
      </c>
      <c r="E11" s="69">
        <f>SUM(E8:E10)</f>
        <v>0</v>
      </c>
    </row>
    <row r="12" spans="1:5" ht="21.95" customHeight="1">
      <c r="A12" s="115">
        <v>4</v>
      </c>
      <c r="B12" s="116" t="s">
        <v>94</v>
      </c>
      <c r="C12" s="112" t="s">
        <v>214</v>
      </c>
      <c r="D12" s="71">
        <v>0</v>
      </c>
      <c r="E12" s="72"/>
    </row>
    <row r="13" spans="1:5" ht="21.95" customHeight="1">
      <c r="A13" s="110">
        <v>5</v>
      </c>
      <c r="B13" s="67" t="s">
        <v>95</v>
      </c>
      <c r="C13" s="112"/>
      <c r="D13" s="117">
        <f>D14+D15</f>
        <v>-401386</v>
      </c>
      <c r="E13" s="118">
        <f>E14+E15</f>
        <v>0</v>
      </c>
    </row>
    <row r="14" spans="1:5" ht="21.95" customHeight="1">
      <c r="A14" s="110">
        <v>5.0999999999999996</v>
      </c>
      <c r="B14" s="67" t="s">
        <v>96</v>
      </c>
      <c r="C14" s="112">
        <v>641</v>
      </c>
      <c r="D14" s="71">
        <v>-400000</v>
      </c>
      <c r="E14" s="72"/>
    </row>
    <row r="15" spans="1:5" ht="21.95" customHeight="1">
      <c r="A15" s="110">
        <v>5.2</v>
      </c>
      <c r="B15" s="67" t="s">
        <v>97</v>
      </c>
      <c r="C15" s="112">
        <v>644</v>
      </c>
      <c r="D15" s="71">
        <v>-1386</v>
      </c>
      <c r="E15" s="72"/>
    </row>
    <row r="16" spans="1:5" ht="21.95" customHeight="1">
      <c r="A16" s="110">
        <v>6</v>
      </c>
      <c r="B16" s="67" t="s">
        <v>98</v>
      </c>
      <c r="C16" s="112">
        <v>681</v>
      </c>
      <c r="D16" s="71">
        <v>0</v>
      </c>
      <c r="E16" s="72"/>
    </row>
    <row r="17" spans="1:5" ht="21.95" customHeight="1">
      <c r="A17" s="110">
        <v>7</v>
      </c>
      <c r="B17" s="67" t="s">
        <v>99</v>
      </c>
      <c r="C17" s="112" t="s">
        <v>217</v>
      </c>
      <c r="D17" s="71">
        <v>-5100</v>
      </c>
      <c r="E17" s="72"/>
    </row>
    <row r="18" spans="1:5" ht="21.95" customHeight="1">
      <c r="A18" s="113"/>
      <c r="B18" s="114" t="s">
        <v>100</v>
      </c>
      <c r="C18" s="112"/>
      <c r="D18" s="68">
        <f>D12+D13+D16+D17</f>
        <v>-406486</v>
      </c>
      <c r="E18" s="72">
        <f>E12+E13+E16+E17</f>
        <v>0</v>
      </c>
    </row>
    <row r="19" spans="1:5" ht="21.95" customHeight="1">
      <c r="A19" s="119">
        <v>9</v>
      </c>
      <c r="B19" s="114" t="s">
        <v>101</v>
      </c>
      <c r="C19" s="112"/>
      <c r="D19" s="68">
        <f>SUM(D11+D18)</f>
        <v>2025244.2999999998</v>
      </c>
      <c r="E19" s="72">
        <f>SUM(E11+E18)</f>
        <v>0</v>
      </c>
    </row>
    <row r="20" spans="1:5" ht="21.95" customHeight="1">
      <c r="A20" s="110">
        <v>10</v>
      </c>
      <c r="B20" s="67" t="s">
        <v>102</v>
      </c>
      <c r="C20" s="112"/>
      <c r="D20" s="71"/>
      <c r="E20" s="72">
        <v>0</v>
      </c>
    </row>
    <row r="21" spans="1:5" ht="21.95" customHeight="1">
      <c r="A21" s="110">
        <v>11</v>
      </c>
      <c r="B21" s="67" t="s">
        <v>103</v>
      </c>
      <c r="C21" s="112"/>
      <c r="D21" s="71"/>
      <c r="E21" s="72">
        <v>0</v>
      </c>
    </row>
    <row r="22" spans="1:5" ht="21.95" customHeight="1">
      <c r="A22" s="110">
        <v>12</v>
      </c>
      <c r="B22" s="67" t="s">
        <v>104</v>
      </c>
      <c r="C22" s="112"/>
      <c r="D22" s="71"/>
      <c r="E22" s="72"/>
    </row>
    <row r="23" spans="1:5" ht="21.95" customHeight="1">
      <c r="A23" s="113"/>
      <c r="B23" s="73" t="s">
        <v>211</v>
      </c>
      <c r="C23" s="112" t="s">
        <v>219</v>
      </c>
      <c r="D23" s="71">
        <v>62.4</v>
      </c>
      <c r="E23" s="72"/>
    </row>
    <row r="24" spans="1:5" ht="21.95" customHeight="1">
      <c r="A24" s="113"/>
      <c r="B24" s="67" t="s">
        <v>212</v>
      </c>
      <c r="C24" s="112" t="s">
        <v>218</v>
      </c>
      <c r="D24" s="71"/>
      <c r="E24" s="72"/>
    </row>
    <row r="25" spans="1:5" ht="21.95" customHeight="1">
      <c r="A25" s="113"/>
      <c r="B25" s="67" t="s">
        <v>213</v>
      </c>
      <c r="C25" s="112">
        <v>758</v>
      </c>
      <c r="D25" s="71"/>
      <c r="E25" s="72"/>
    </row>
    <row r="26" spans="1:5" ht="21.95" customHeight="1">
      <c r="A26" s="119">
        <v>13</v>
      </c>
      <c r="B26" s="120" t="s">
        <v>105</v>
      </c>
      <c r="C26" s="112"/>
      <c r="D26" s="68">
        <f>SUM(D21:D25)</f>
        <v>62.4</v>
      </c>
      <c r="E26" s="69">
        <f>SUM(E21:E22)</f>
        <v>0</v>
      </c>
    </row>
    <row r="27" spans="1:5" ht="21.95" customHeight="1">
      <c r="A27" s="119">
        <v>14</v>
      </c>
      <c r="B27" s="120" t="s">
        <v>106</v>
      </c>
      <c r="C27" s="112"/>
      <c r="D27" s="68">
        <f>SUM(D19+D26)</f>
        <v>2025306.6999999997</v>
      </c>
      <c r="E27" s="72">
        <f>SUM(E19+E26)</f>
        <v>0</v>
      </c>
    </row>
    <row r="28" spans="1:5" ht="21.95" customHeight="1">
      <c r="A28" s="113">
        <v>15</v>
      </c>
      <c r="B28" s="70" t="s">
        <v>210</v>
      </c>
      <c r="C28" s="112"/>
      <c r="D28" s="68">
        <f>-D27*0.1</f>
        <v>-202530.66999999998</v>
      </c>
      <c r="E28" s="69">
        <v>0</v>
      </c>
    </row>
    <row r="29" spans="1:5" ht="21.95" customHeight="1" thickBot="1">
      <c r="A29" s="121">
        <v>16</v>
      </c>
      <c r="B29" s="122" t="s">
        <v>209</v>
      </c>
      <c r="C29" s="123"/>
      <c r="D29" s="77">
        <f>SUM(D27+D28)</f>
        <v>1822776.0299999998</v>
      </c>
      <c r="E29" s="78">
        <f>SUM(E27+E28)</f>
        <v>0</v>
      </c>
    </row>
    <row r="30" spans="1:5" ht="16.5" thickTop="1"/>
    <row r="36" spans="5:5">
      <c r="E36" s="159"/>
    </row>
  </sheetData>
  <pageMargins left="0.25" right="0.25" top="0.75" bottom="0.75" header="0.3" footer="0.3"/>
  <pageSetup orientation="portrait" r:id="rId1"/>
  <headerFooter>
    <oddHeader>&amp;C&amp;"Bookman Old Style,Bold Italic"&amp;14APOLLON MUSIC</oddHeader>
    <oddFooter>&amp;L&amp;"Bookman Old Style,Bold Italic"&amp;12NIPT K 02405001 N&amp;R&amp;"Bookman Old Style,Bold Italic"&amp;12PASQYRAT FINANCIARE 2009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53"/>
  <sheetViews>
    <sheetView topLeftCell="A14" workbookViewId="0">
      <selection activeCell="C29" sqref="C29"/>
    </sheetView>
  </sheetViews>
  <sheetFormatPr defaultRowHeight="15.75"/>
  <cols>
    <col min="1" max="1" width="5.28515625" style="17" customWidth="1"/>
    <col min="2" max="2" width="57.7109375" style="17" customWidth="1"/>
    <col min="3" max="3" width="16.42578125" style="17" customWidth="1"/>
    <col min="4" max="4" width="16.5703125" style="17" customWidth="1"/>
    <col min="5" max="6" width="9.140625" style="17"/>
    <col min="7" max="7" width="18" style="17" bestFit="1" customWidth="1"/>
    <col min="8" max="16384" width="9.140625" style="17"/>
  </cols>
  <sheetData>
    <row r="2" spans="1:7">
      <c r="B2" s="14" t="s">
        <v>62</v>
      </c>
    </row>
    <row r="3" spans="1:7" ht="22.5" customHeight="1" thickBot="1"/>
    <row r="4" spans="1:7" ht="25.5" customHeight="1" thickTop="1">
      <c r="A4" s="162" t="s">
        <v>1</v>
      </c>
      <c r="B4" s="164" t="s">
        <v>24</v>
      </c>
      <c r="C4" s="139" t="s">
        <v>63</v>
      </c>
      <c r="D4" s="140" t="s">
        <v>64</v>
      </c>
    </row>
    <row r="5" spans="1:7" ht="25.5" customHeight="1">
      <c r="A5" s="163"/>
      <c r="B5" s="165"/>
      <c r="C5" s="141" t="s">
        <v>10</v>
      </c>
      <c r="D5" s="142" t="s">
        <v>11</v>
      </c>
    </row>
    <row r="6" spans="1:7" ht="24.95" customHeight="1">
      <c r="A6" s="124"/>
      <c r="B6" s="125" t="s">
        <v>25</v>
      </c>
      <c r="C6" s="126"/>
      <c r="D6" s="127"/>
    </row>
    <row r="7" spans="1:7" ht="24.95" customHeight="1">
      <c r="A7" s="110"/>
      <c r="B7" s="128" t="s">
        <v>26</v>
      </c>
      <c r="C7" s="129">
        <v>2918075</v>
      </c>
      <c r="D7" s="130">
        <v>0</v>
      </c>
      <c r="G7" s="159"/>
    </row>
    <row r="8" spans="1:7" ht="24.95" customHeight="1">
      <c r="A8" s="113"/>
      <c r="B8" s="131" t="s">
        <v>27</v>
      </c>
      <c r="D8" s="130">
        <v>0</v>
      </c>
      <c r="G8" s="58"/>
    </row>
    <row r="9" spans="1:7" ht="24.95" customHeight="1">
      <c r="A9" s="110"/>
      <c r="B9" s="128" t="s">
        <v>28</v>
      </c>
      <c r="C9" s="129">
        <v>-485002</v>
      </c>
      <c r="D9" s="130">
        <v>0</v>
      </c>
    </row>
    <row r="10" spans="1:7" ht="24.95" customHeight="1">
      <c r="A10" s="115"/>
      <c r="B10" s="131" t="s">
        <v>29</v>
      </c>
      <c r="C10" s="129">
        <v>0</v>
      </c>
      <c r="D10" s="130">
        <v>0</v>
      </c>
    </row>
    <row r="11" spans="1:7" ht="24.95" customHeight="1">
      <c r="A11" s="115"/>
      <c r="B11" s="131" t="s">
        <v>30</v>
      </c>
      <c r="C11" s="129">
        <v>-100000</v>
      </c>
      <c r="D11" s="130">
        <v>0</v>
      </c>
      <c r="G11" s="160"/>
    </row>
    <row r="12" spans="1:7" ht="24.95" customHeight="1">
      <c r="A12" s="110"/>
      <c r="B12" s="128" t="s">
        <v>31</v>
      </c>
      <c r="C12" s="129">
        <f>SUM(C7:C11)</f>
        <v>2333073</v>
      </c>
      <c r="D12" s="130">
        <f>SUM(D7:D11)</f>
        <v>0</v>
      </c>
    </row>
    <row r="13" spans="1:7" ht="24.95" customHeight="1">
      <c r="A13" s="110"/>
      <c r="B13" s="132" t="s">
        <v>32</v>
      </c>
      <c r="C13" s="129"/>
      <c r="D13" s="130"/>
      <c r="G13" s="58"/>
    </row>
    <row r="14" spans="1:7" ht="24.95" customHeight="1">
      <c r="A14" s="110"/>
      <c r="B14" s="128" t="s">
        <v>33</v>
      </c>
      <c r="C14" s="129">
        <v>0</v>
      </c>
      <c r="D14" s="130">
        <v>0</v>
      </c>
    </row>
    <row r="15" spans="1:7" ht="24.95" customHeight="1">
      <c r="A15" s="110"/>
      <c r="B15" s="128" t="s">
        <v>34</v>
      </c>
      <c r="C15" s="129">
        <v>0</v>
      </c>
      <c r="D15" s="130">
        <v>0</v>
      </c>
    </row>
    <row r="16" spans="1:7" ht="24.95" customHeight="1">
      <c r="A16" s="113"/>
      <c r="B16" s="131" t="s">
        <v>35</v>
      </c>
      <c r="C16" s="129">
        <v>0</v>
      </c>
      <c r="D16" s="130">
        <v>0</v>
      </c>
    </row>
    <row r="17" spans="1:4" ht="24.95" customHeight="1">
      <c r="A17" s="119"/>
      <c r="B17" s="131" t="s">
        <v>36</v>
      </c>
      <c r="C17" s="129">
        <v>62</v>
      </c>
      <c r="D17" s="130">
        <v>0</v>
      </c>
    </row>
    <row r="18" spans="1:4" ht="24.95" customHeight="1">
      <c r="A18" s="110"/>
      <c r="B18" s="128" t="s">
        <v>65</v>
      </c>
      <c r="C18" s="129">
        <v>-2330164</v>
      </c>
      <c r="D18" s="130">
        <v>0</v>
      </c>
    </row>
    <row r="19" spans="1:4" ht="24.95" customHeight="1">
      <c r="A19" s="110"/>
      <c r="B19" s="128" t="s">
        <v>37</v>
      </c>
      <c r="C19" s="129">
        <f>SUM(C14:C18)</f>
        <v>-2330102</v>
      </c>
      <c r="D19" s="130">
        <v>0</v>
      </c>
    </row>
    <row r="20" spans="1:4" ht="24.95" customHeight="1">
      <c r="A20" s="110"/>
      <c r="B20" s="132" t="s">
        <v>38</v>
      </c>
      <c r="C20" s="129"/>
      <c r="D20" s="130"/>
    </row>
    <row r="21" spans="1:4" ht="24.95" customHeight="1">
      <c r="A21" s="113"/>
      <c r="B21" s="133" t="s">
        <v>39</v>
      </c>
      <c r="C21" s="129">
        <v>0</v>
      </c>
      <c r="D21" s="130">
        <v>0</v>
      </c>
    </row>
    <row r="22" spans="1:4" ht="24.95" customHeight="1">
      <c r="A22" s="113"/>
      <c r="B22" s="128" t="s">
        <v>40</v>
      </c>
      <c r="C22" s="129">
        <v>0</v>
      </c>
      <c r="D22" s="130">
        <v>0</v>
      </c>
    </row>
    <row r="23" spans="1:4" ht="24.95" customHeight="1">
      <c r="A23" s="113"/>
      <c r="B23" s="128" t="s">
        <v>215</v>
      </c>
      <c r="C23" s="129"/>
      <c r="D23" s="130">
        <v>0</v>
      </c>
    </row>
    <row r="24" spans="1:4" ht="24.95" customHeight="1">
      <c r="A24" s="119"/>
      <c r="B24" s="128" t="s">
        <v>41</v>
      </c>
      <c r="C24" s="129">
        <v>0</v>
      </c>
      <c r="D24" s="130">
        <v>0</v>
      </c>
    </row>
    <row r="25" spans="1:4" ht="24.95" customHeight="1">
      <c r="A25" s="119"/>
      <c r="B25" s="128" t="s">
        <v>42</v>
      </c>
      <c r="C25" s="129">
        <f>SUM(C21:C24)</f>
        <v>0</v>
      </c>
      <c r="D25" s="130">
        <f>SUM(D21:D24)</f>
        <v>0</v>
      </c>
    </row>
    <row r="26" spans="1:4" ht="24.95" customHeight="1">
      <c r="A26" s="119"/>
      <c r="B26" s="134" t="s">
        <v>43</v>
      </c>
      <c r="C26" s="129">
        <f>C12+C19+C25</f>
        <v>2971</v>
      </c>
      <c r="D26" s="130">
        <f>D12+D19+D25</f>
        <v>0</v>
      </c>
    </row>
    <row r="27" spans="1:4" ht="24.95" customHeight="1">
      <c r="A27" s="119"/>
      <c r="B27" s="132" t="s">
        <v>44</v>
      </c>
      <c r="C27" s="129">
        <f>D28</f>
        <v>0</v>
      </c>
      <c r="D27" s="130">
        <v>0</v>
      </c>
    </row>
    <row r="28" spans="1:4" ht="24.95" customHeight="1" thickBot="1">
      <c r="A28" s="135"/>
      <c r="B28" s="136" t="s">
        <v>45</v>
      </c>
      <c r="C28" s="137">
        <f>C26+C27</f>
        <v>2971</v>
      </c>
      <c r="D28" s="138">
        <f>D26+D27</f>
        <v>0</v>
      </c>
    </row>
    <row r="29" spans="1:4" ht="25.5" customHeight="1" thickTop="1">
      <c r="A29" s="18"/>
      <c r="B29" s="19"/>
      <c r="C29" s="19"/>
      <c r="D29" s="19"/>
    </row>
    <row r="30" spans="1:4" ht="25.5" customHeight="1">
      <c r="A30" s="18"/>
      <c r="B30" s="19"/>
      <c r="C30" s="19">
        <f>2971</f>
        <v>2971</v>
      </c>
      <c r="D30" s="19"/>
    </row>
    <row r="31" spans="1:4" ht="17.100000000000001" customHeight="1">
      <c r="A31" s="18"/>
      <c r="B31" s="20"/>
      <c r="C31" s="161">
        <f>C28-C30</f>
        <v>0</v>
      </c>
      <c r="D31" s="19"/>
    </row>
    <row r="32" spans="1:4" ht="22.5" customHeight="1">
      <c r="A32" s="18"/>
      <c r="B32" s="20"/>
      <c r="C32" s="19"/>
      <c r="D32" s="19"/>
    </row>
    <row r="33" spans="1:4" ht="17.100000000000001" customHeight="1">
      <c r="A33" s="18"/>
      <c r="B33" s="20"/>
      <c r="C33" s="19"/>
      <c r="D33" s="19"/>
    </row>
    <row r="34" spans="1:4" ht="21.75" customHeight="1">
      <c r="A34" s="18"/>
      <c r="B34" s="20"/>
      <c r="C34" s="19"/>
      <c r="D34" s="19"/>
    </row>
    <row r="35" spans="1:4" ht="17.100000000000001" customHeight="1">
      <c r="A35" s="21"/>
      <c r="B35" s="21"/>
      <c r="C35" s="19"/>
      <c r="D35" s="19"/>
    </row>
    <row r="36" spans="1:4" ht="17.100000000000001" customHeight="1">
      <c r="A36" s="21"/>
      <c r="B36" s="22"/>
      <c r="C36" s="19"/>
      <c r="D36" s="19"/>
    </row>
    <row r="37" spans="1:4" ht="17.100000000000001" customHeight="1">
      <c r="A37" s="19"/>
      <c r="B37" s="20"/>
      <c r="C37" s="19"/>
      <c r="D37" s="19"/>
    </row>
    <row r="38" spans="1:4" ht="17.100000000000001" customHeight="1">
      <c r="A38" s="19"/>
      <c r="B38" s="20"/>
      <c r="C38" s="19"/>
      <c r="D38" s="19"/>
    </row>
    <row r="39" spans="1:4" ht="17.100000000000001" customHeight="1">
      <c r="A39" s="19"/>
      <c r="B39" s="20"/>
      <c r="C39" s="19"/>
      <c r="D39" s="19"/>
    </row>
    <row r="40" spans="1:4" ht="17.100000000000001" customHeight="1">
      <c r="A40" s="19"/>
      <c r="B40" s="20"/>
      <c r="C40" s="19"/>
      <c r="D40" s="19"/>
    </row>
    <row r="41" spans="1:4" ht="17.100000000000001" customHeight="1">
      <c r="A41" s="19"/>
      <c r="B41" s="20"/>
      <c r="C41" s="19"/>
      <c r="D41" s="19"/>
    </row>
    <row r="42" spans="1:4" ht="17.100000000000001" customHeight="1">
      <c r="A42" s="19"/>
      <c r="B42" s="20"/>
      <c r="C42" s="19"/>
      <c r="D42" s="19"/>
    </row>
    <row r="43" spans="1:4" ht="17.100000000000001" customHeight="1">
      <c r="A43" s="19"/>
      <c r="B43" s="20"/>
      <c r="C43" s="19"/>
      <c r="D43" s="19"/>
    </row>
    <row r="44" spans="1:4" ht="17.100000000000001" customHeight="1">
      <c r="A44" s="19"/>
      <c r="B44" s="20"/>
      <c r="C44" s="19"/>
      <c r="D44" s="19"/>
    </row>
    <row r="45" spans="1:4" ht="27.75" customHeight="1">
      <c r="A45" s="19"/>
      <c r="B45" s="20"/>
      <c r="C45" s="19"/>
      <c r="D45" s="19"/>
    </row>
    <row r="46" spans="1:4" ht="14.25" customHeight="1">
      <c r="A46" s="19"/>
      <c r="B46" s="20"/>
      <c r="C46" s="19"/>
      <c r="D46" s="19"/>
    </row>
    <row r="47" spans="1:4" ht="14.25" customHeight="1">
      <c r="A47" s="19"/>
      <c r="B47" s="21"/>
      <c r="C47" s="19"/>
      <c r="D47" s="19"/>
    </row>
    <row r="48" spans="1:4" ht="14.25" customHeight="1"/>
    <row r="49" ht="14.25" customHeight="1"/>
    <row r="50" ht="14.25" customHeight="1"/>
    <row r="51" ht="14.25" customHeight="1"/>
    <row r="52" ht="14.25" customHeight="1"/>
    <row r="53" ht="14.25" customHeight="1"/>
  </sheetData>
  <mergeCells count="2">
    <mergeCell ref="A4:A5"/>
    <mergeCell ref="B4:B5"/>
  </mergeCells>
  <pageMargins left="0.45" right="0.45" top="0.75" bottom="0.75" header="0.3" footer="0.3"/>
  <pageSetup orientation="portrait" r:id="rId1"/>
  <headerFooter>
    <oddHeader>&amp;C&amp;"Bookman Old Style,Bold Italic"&amp;16APOLLON MUSIC</oddHeader>
    <oddFooter>&amp;L&amp;"Bookman Old Style,Regular"&amp;11NIPT K 02405001 N&amp;R&amp;"Bookman Old Style,Regular"&amp;11PASQYRAT FINANCIARE 2009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J20"/>
  <sheetViews>
    <sheetView tabSelected="1" topLeftCell="A5" workbookViewId="0">
      <selection activeCell="H20" sqref="H20"/>
    </sheetView>
  </sheetViews>
  <sheetFormatPr defaultRowHeight="15"/>
  <cols>
    <col min="1" max="1" width="5.42578125" style="13" customWidth="1"/>
    <col min="2" max="2" width="44.85546875" style="13" customWidth="1"/>
    <col min="3" max="3" width="14.85546875" style="13" customWidth="1"/>
    <col min="4" max="4" width="10.42578125" style="13" customWidth="1"/>
    <col min="5" max="5" width="9.5703125" style="13" customWidth="1"/>
    <col min="6" max="6" width="13.140625" style="13" customWidth="1"/>
    <col min="7" max="7" width="16.28515625" style="13" customWidth="1"/>
    <col min="8" max="8" width="16" style="13" customWidth="1"/>
    <col min="9" max="9" width="9.140625" style="13"/>
    <col min="10" max="10" width="13.7109375" style="13" bestFit="1" customWidth="1"/>
    <col min="11" max="16384" width="9.140625" style="13"/>
  </cols>
  <sheetData>
    <row r="2" spans="1:10" ht="18">
      <c r="C2" s="23" t="s">
        <v>191</v>
      </c>
      <c r="E2" s="12"/>
      <c r="F2" s="12"/>
      <c r="G2" s="12"/>
      <c r="H2" s="12"/>
    </row>
    <row r="4" spans="1:10" ht="15.75">
      <c r="A4" s="12" t="s">
        <v>61</v>
      </c>
      <c r="B4" s="12"/>
      <c r="C4" s="12"/>
    </row>
    <row r="5" spans="1:10" ht="15.75" thickBot="1"/>
    <row r="6" spans="1:10" ht="43.5" customHeight="1" thickTop="1">
      <c r="A6" s="143"/>
      <c r="B6" s="144"/>
      <c r="C6" s="145" t="s">
        <v>46</v>
      </c>
      <c r="D6" s="145" t="s">
        <v>47</v>
      </c>
      <c r="E6" s="145" t="s">
        <v>48</v>
      </c>
      <c r="F6" s="145" t="s">
        <v>49</v>
      </c>
      <c r="G6" s="145" t="s">
        <v>50</v>
      </c>
      <c r="H6" s="146" t="s">
        <v>0</v>
      </c>
    </row>
    <row r="7" spans="1:10" ht="24.95" customHeight="1">
      <c r="A7" s="147" t="s">
        <v>3</v>
      </c>
      <c r="B7" s="120" t="s">
        <v>66</v>
      </c>
      <c r="C7" s="148">
        <v>0</v>
      </c>
      <c r="D7" s="148"/>
      <c r="E7" s="148"/>
      <c r="F7" s="148">
        <v>0</v>
      </c>
      <c r="G7" s="148">
        <v>0</v>
      </c>
      <c r="H7" s="149">
        <f>SUM(C7:G7)</f>
        <v>0</v>
      </c>
    </row>
    <row r="8" spans="1:10" ht="24.95" customHeight="1">
      <c r="A8" s="150" t="s">
        <v>51</v>
      </c>
      <c r="B8" s="151" t="s">
        <v>52</v>
      </c>
      <c r="C8" s="148"/>
      <c r="D8" s="148"/>
      <c r="E8" s="148"/>
      <c r="F8" s="148"/>
      <c r="G8" s="148"/>
      <c r="H8" s="149">
        <f t="shared" ref="H8:H19" si="0">SUM(C8:G8)</f>
        <v>0</v>
      </c>
    </row>
    <row r="9" spans="1:10" ht="24.95" customHeight="1">
      <c r="A9" s="150" t="s">
        <v>53</v>
      </c>
      <c r="B9" s="151" t="s">
        <v>54</v>
      </c>
      <c r="C9" s="148"/>
      <c r="D9" s="148"/>
      <c r="E9" s="148"/>
      <c r="F9" s="148"/>
      <c r="G9" s="148"/>
      <c r="H9" s="149">
        <f t="shared" si="0"/>
        <v>0</v>
      </c>
    </row>
    <row r="10" spans="1:10" ht="24.95" customHeight="1">
      <c r="A10" s="150">
        <v>1</v>
      </c>
      <c r="B10" s="151" t="s">
        <v>55</v>
      </c>
      <c r="C10" s="148"/>
      <c r="D10" s="148"/>
      <c r="E10" s="148"/>
      <c r="F10" s="148"/>
      <c r="G10" s="148"/>
      <c r="H10" s="149">
        <f t="shared" si="0"/>
        <v>0</v>
      </c>
    </row>
    <row r="11" spans="1:10" ht="24.95" customHeight="1">
      <c r="A11" s="150">
        <v>2</v>
      </c>
      <c r="B11" s="151" t="s">
        <v>56</v>
      </c>
      <c r="C11" s="148"/>
      <c r="D11" s="148"/>
      <c r="E11" s="148"/>
      <c r="F11" s="148"/>
      <c r="G11" s="148"/>
      <c r="H11" s="149">
        <f t="shared" si="0"/>
        <v>0</v>
      </c>
    </row>
    <row r="12" spans="1:10" ht="24.95" customHeight="1">
      <c r="A12" s="150">
        <v>3</v>
      </c>
      <c r="B12" s="151" t="s">
        <v>57</v>
      </c>
      <c r="C12" s="148"/>
      <c r="D12" s="148"/>
      <c r="E12" s="148"/>
      <c r="F12" s="148"/>
      <c r="G12" s="148"/>
      <c r="H12" s="149">
        <f t="shared" si="0"/>
        <v>0</v>
      </c>
    </row>
    <row r="13" spans="1:10" ht="24.95" customHeight="1">
      <c r="A13" s="150">
        <v>4</v>
      </c>
      <c r="B13" s="151" t="s">
        <v>58</v>
      </c>
      <c r="C13" s="148"/>
      <c r="D13" s="148"/>
      <c r="E13" s="148"/>
      <c r="F13" s="148"/>
      <c r="G13" s="148"/>
      <c r="H13" s="149">
        <f t="shared" si="0"/>
        <v>0</v>
      </c>
    </row>
    <row r="14" spans="1:10" ht="24.95" customHeight="1">
      <c r="A14" s="147" t="s">
        <v>4</v>
      </c>
      <c r="B14" s="120" t="s">
        <v>192</v>
      </c>
      <c r="C14" s="148">
        <v>0</v>
      </c>
      <c r="D14" s="148"/>
      <c r="E14" s="148"/>
      <c r="F14" s="148">
        <v>0</v>
      </c>
      <c r="G14" s="148">
        <v>0</v>
      </c>
      <c r="H14" s="149">
        <f>SUM(C14:G14)</f>
        <v>0</v>
      </c>
    </row>
    <row r="15" spans="1:10" ht="24.95" customHeight="1">
      <c r="A15" s="150">
        <v>1</v>
      </c>
      <c r="B15" s="151" t="s">
        <v>55</v>
      </c>
      <c r="C15" s="148"/>
      <c r="D15" s="148"/>
      <c r="E15" s="148"/>
      <c r="F15" s="148"/>
      <c r="G15" s="148">
        <f>pash!D29</f>
        <v>1822776.0299999998</v>
      </c>
      <c r="H15" s="149">
        <f t="shared" si="0"/>
        <v>1822776.0299999998</v>
      </c>
      <c r="J15" s="157"/>
    </row>
    <row r="16" spans="1:10" ht="24.95" customHeight="1">
      <c r="A16" s="150">
        <v>2</v>
      </c>
      <c r="B16" s="151" t="s">
        <v>56</v>
      </c>
      <c r="C16" s="148"/>
      <c r="D16" s="148"/>
      <c r="E16" s="148"/>
      <c r="F16" s="148"/>
      <c r="G16" s="148"/>
      <c r="H16" s="149">
        <f t="shared" si="0"/>
        <v>0</v>
      </c>
    </row>
    <row r="17" spans="1:8" ht="24.95" customHeight="1">
      <c r="A17" s="150">
        <v>3</v>
      </c>
      <c r="B17" s="151" t="s">
        <v>59</v>
      </c>
      <c r="C17" s="148">
        <v>100000</v>
      </c>
      <c r="D17" s="148"/>
      <c r="E17" s="148"/>
      <c r="F17" s="148"/>
      <c r="G17" s="148"/>
      <c r="H17" s="149">
        <f t="shared" si="0"/>
        <v>100000</v>
      </c>
    </row>
    <row r="18" spans="1:8" ht="24.95" customHeight="1">
      <c r="A18" s="150">
        <v>4</v>
      </c>
      <c r="B18" s="151" t="s">
        <v>60</v>
      </c>
      <c r="C18" s="148"/>
      <c r="D18" s="148"/>
      <c r="E18" s="148"/>
      <c r="F18" s="148"/>
      <c r="G18" s="148"/>
      <c r="H18" s="149">
        <f t="shared" si="0"/>
        <v>0</v>
      </c>
    </row>
    <row r="19" spans="1:8" ht="24.95" customHeight="1" thickBot="1">
      <c r="A19" s="152" t="s">
        <v>5</v>
      </c>
      <c r="B19" s="153" t="s">
        <v>228</v>
      </c>
      <c r="C19" s="154">
        <v>100000</v>
      </c>
      <c r="D19" s="154"/>
      <c r="E19" s="154"/>
      <c r="F19" s="154">
        <v>0</v>
      </c>
      <c r="G19" s="154">
        <f>SUM(G15:G18)</f>
        <v>1822776.0299999998</v>
      </c>
      <c r="H19" s="155">
        <f>SUM(C19:G19)</f>
        <v>1922776.0299999998</v>
      </c>
    </row>
    <row r="20" spans="1:8" ht="15.75" thickTop="1"/>
  </sheetData>
  <pageMargins left="0.45" right="0.45" top="0.75" bottom="0.75" header="0.3" footer="0.3"/>
  <pageSetup orientation="landscape" r:id="rId1"/>
  <headerFooter differentOddEven="1">
    <oddHeader>&amp;C&amp;"Bookman Old Style,Bold Italic"&amp;14APOLLON MUSIC</oddHeader>
    <oddFooter>&amp;L&amp;"Bookman Old Style,Regular"&amp;12NIPT K 02405001 N&amp;R&amp;"Bookman Old Style,Regular"&amp;12PASQYRAT FINANCIARE 2009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56"/>
  <sheetViews>
    <sheetView topLeftCell="A4" workbookViewId="0">
      <selection activeCell="H43" sqref="H43"/>
    </sheetView>
  </sheetViews>
  <sheetFormatPr defaultRowHeight="15"/>
  <cols>
    <col min="1" max="16384" width="9.140625" style="45"/>
  </cols>
  <sheetData>
    <row r="1" spans="1:10" ht="15.75" thickTop="1">
      <c r="A1" s="44"/>
      <c r="B1" s="31"/>
      <c r="C1" s="31"/>
      <c r="D1" s="31"/>
      <c r="E1" s="31"/>
      <c r="F1" s="31"/>
      <c r="G1" s="31"/>
      <c r="H1" s="31"/>
      <c r="I1" s="31"/>
      <c r="J1" s="32"/>
    </row>
    <row r="2" spans="1:10" ht="18.75">
      <c r="A2" s="46"/>
      <c r="B2" s="29" t="s">
        <v>110</v>
      </c>
      <c r="C2" s="15"/>
      <c r="D2" s="15"/>
      <c r="E2" s="15"/>
      <c r="F2" s="15"/>
      <c r="G2" s="15"/>
      <c r="H2" s="15"/>
      <c r="I2" s="15"/>
      <c r="J2" s="34"/>
    </row>
    <row r="3" spans="1:10">
      <c r="A3" s="46"/>
      <c r="B3" s="24"/>
      <c r="C3" s="15"/>
      <c r="D3" s="15"/>
      <c r="E3" s="15"/>
      <c r="F3" s="24"/>
      <c r="G3" s="15"/>
      <c r="H3" s="15"/>
      <c r="I3" s="15"/>
      <c r="J3" s="34"/>
    </row>
    <row r="4" spans="1:10" ht="15" customHeight="1">
      <c r="A4" s="46" t="s">
        <v>193</v>
      </c>
      <c r="B4" s="15"/>
      <c r="C4" s="15"/>
      <c r="D4" s="15"/>
      <c r="E4" s="15"/>
      <c r="F4" s="15"/>
      <c r="G4" s="15"/>
      <c r="H4" s="15"/>
      <c r="I4" s="15"/>
      <c r="J4" s="34"/>
    </row>
    <row r="5" spans="1:10" ht="15" customHeight="1">
      <c r="A5" s="46" t="s">
        <v>194</v>
      </c>
      <c r="B5" s="15"/>
      <c r="C5" s="15"/>
      <c r="D5" s="15"/>
      <c r="E5" s="15"/>
      <c r="F5" s="15"/>
      <c r="G5" s="15"/>
      <c r="H5" s="15"/>
      <c r="I5" s="15"/>
      <c r="J5" s="34"/>
    </row>
    <row r="6" spans="1:10" ht="15" customHeight="1">
      <c r="A6" s="46" t="s">
        <v>195</v>
      </c>
      <c r="B6" s="15"/>
      <c r="C6" s="15"/>
      <c r="D6" s="15"/>
      <c r="E6" s="15"/>
      <c r="F6" s="15"/>
      <c r="G6" s="15"/>
      <c r="H6" s="15"/>
      <c r="I6" s="15"/>
      <c r="J6" s="34"/>
    </row>
    <row r="7" spans="1:10" ht="15" customHeight="1">
      <c r="A7" s="46" t="s">
        <v>196</v>
      </c>
      <c r="B7" s="15"/>
      <c r="C7" s="15"/>
      <c r="D7" s="15"/>
      <c r="E7" s="15"/>
      <c r="F7" s="15"/>
      <c r="G7" s="15"/>
      <c r="H7" s="15"/>
      <c r="I7" s="15"/>
      <c r="J7" s="34"/>
    </row>
    <row r="8" spans="1:10" ht="15" customHeight="1">
      <c r="A8" s="46" t="s">
        <v>197</v>
      </c>
      <c r="B8" s="15"/>
      <c r="C8" s="15"/>
      <c r="D8" s="15"/>
      <c r="E8" s="15"/>
      <c r="F8" s="15"/>
      <c r="G8" s="15"/>
      <c r="H8" s="15"/>
      <c r="I8" s="15"/>
      <c r="J8" s="34"/>
    </row>
    <row r="9" spans="1:10" ht="15" customHeight="1">
      <c r="A9" s="46" t="s">
        <v>198</v>
      </c>
      <c r="B9" s="15"/>
      <c r="C9" s="15"/>
      <c r="D9" s="15"/>
      <c r="E9" s="15"/>
      <c r="F9" s="15"/>
      <c r="G9" s="15"/>
      <c r="H9" s="15"/>
      <c r="I9" s="15"/>
      <c r="J9" s="34"/>
    </row>
    <row r="10" spans="1:10" ht="15" customHeight="1">
      <c r="A10" s="46" t="s">
        <v>199</v>
      </c>
      <c r="B10" s="15"/>
      <c r="C10" s="15"/>
      <c r="D10" s="15"/>
      <c r="E10" s="15"/>
      <c r="F10" s="15"/>
      <c r="G10" s="15"/>
      <c r="H10" s="15"/>
      <c r="I10" s="15"/>
      <c r="J10" s="34"/>
    </row>
    <row r="11" spans="1:10" ht="15" customHeight="1">
      <c r="A11" s="46" t="s">
        <v>200</v>
      </c>
      <c r="B11" s="15"/>
      <c r="C11" s="15"/>
      <c r="D11" s="15"/>
      <c r="E11" s="15"/>
      <c r="F11" s="15"/>
      <c r="G11" s="15"/>
      <c r="H11" s="15"/>
      <c r="I11" s="15"/>
      <c r="J11" s="34"/>
    </row>
    <row r="12" spans="1:10" ht="15" customHeight="1">
      <c r="A12" s="46" t="s">
        <v>201</v>
      </c>
      <c r="B12" s="15"/>
      <c r="C12" s="15"/>
      <c r="D12" s="15"/>
      <c r="E12" s="15"/>
      <c r="F12" s="15"/>
      <c r="G12" s="15"/>
      <c r="H12" s="15"/>
      <c r="I12" s="15"/>
      <c r="J12" s="34"/>
    </row>
    <row r="13" spans="1:10" ht="15" customHeight="1">
      <c r="A13" s="46"/>
      <c r="B13" s="15"/>
      <c r="C13" s="15"/>
      <c r="D13" s="15"/>
      <c r="E13" s="15"/>
      <c r="F13" s="15"/>
      <c r="G13" s="15"/>
      <c r="H13" s="15"/>
      <c r="I13" s="15"/>
      <c r="J13" s="34"/>
    </row>
    <row r="14" spans="1:10" ht="15" customHeight="1">
      <c r="A14" s="46"/>
      <c r="B14" s="15"/>
      <c r="C14" s="15"/>
      <c r="D14" s="15"/>
      <c r="E14" s="15"/>
      <c r="F14" s="15"/>
      <c r="G14" s="15"/>
      <c r="H14" s="15"/>
      <c r="I14" s="15"/>
      <c r="J14" s="34"/>
    </row>
    <row r="15" spans="1:10" ht="15" customHeight="1">
      <c r="A15" s="46"/>
      <c r="B15" s="15"/>
      <c r="C15" s="15"/>
      <c r="D15" s="15"/>
      <c r="E15" s="15"/>
      <c r="F15" s="15"/>
      <c r="G15" s="15"/>
      <c r="H15" s="15"/>
      <c r="I15" s="15"/>
      <c r="J15" s="34"/>
    </row>
    <row r="16" spans="1:10" ht="15" customHeight="1">
      <c r="A16" s="46"/>
      <c r="B16" s="25"/>
      <c r="C16" s="25"/>
      <c r="D16" s="25"/>
      <c r="E16" s="15"/>
      <c r="F16" s="15"/>
      <c r="G16" s="15"/>
      <c r="H16" s="15"/>
      <c r="I16" s="15"/>
      <c r="J16" s="34"/>
    </row>
    <row r="17" spans="1:10" ht="15" customHeight="1">
      <c r="A17" s="46"/>
      <c r="B17" s="25"/>
      <c r="C17" s="25"/>
      <c r="D17" s="25"/>
      <c r="E17" s="15"/>
      <c r="F17" s="15"/>
      <c r="G17" s="15"/>
      <c r="H17" s="15"/>
      <c r="I17" s="15"/>
      <c r="J17" s="34"/>
    </row>
    <row r="18" spans="1:10" ht="15" customHeight="1">
      <c r="A18" s="46"/>
      <c r="B18" s="25"/>
      <c r="C18" s="25"/>
      <c r="D18" s="25"/>
      <c r="E18" s="15"/>
      <c r="F18" s="15"/>
      <c r="G18" s="15"/>
      <c r="H18" s="15"/>
      <c r="I18" s="15"/>
      <c r="J18" s="34"/>
    </row>
    <row r="19" spans="1:10" ht="15" customHeight="1">
      <c r="A19" s="46"/>
      <c r="B19" s="26"/>
      <c r="C19" s="26"/>
      <c r="D19" s="26"/>
      <c r="E19" s="26"/>
      <c r="F19" s="26"/>
      <c r="G19" s="26"/>
      <c r="H19" s="26"/>
      <c r="I19" s="26"/>
      <c r="J19" s="34"/>
    </row>
    <row r="20" spans="1:10" ht="15" customHeight="1">
      <c r="A20" s="46"/>
      <c r="B20" s="26"/>
      <c r="C20" s="26"/>
      <c r="D20" s="26"/>
      <c r="E20" s="26"/>
      <c r="F20" s="26"/>
      <c r="G20" s="26"/>
      <c r="H20" s="26"/>
      <c r="I20" s="26"/>
      <c r="J20" s="34"/>
    </row>
    <row r="21" spans="1:10" ht="15" customHeight="1">
      <c r="A21" s="46"/>
      <c r="B21" s="26"/>
      <c r="C21" s="26"/>
      <c r="D21" s="26"/>
      <c r="E21" s="26"/>
      <c r="F21" s="26"/>
      <c r="G21" s="26"/>
      <c r="H21" s="26"/>
      <c r="I21" s="26"/>
      <c r="J21" s="34"/>
    </row>
    <row r="22" spans="1:10" ht="15" customHeight="1">
      <c r="A22" s="60" t="s">
        <v>222</v>
      </c>
      <c r="B22" s="15"/>
      <c r="C22" s="15"/>
      <c r="D22" s="15"/>
      <c r="E22" s="15"/>
      <c r="F22" s="15"/>
      <c r="G22" s="15"/>
      <c r="H22" s="15"/>
      <c r="I22" s="15"/>
      <c r="J22" s="34"/>
    </row>
    <row r="23" spans="1:10" ht="15" customHeight="1">
      <c r="A23" s="46"/>
      <c r="B23" s="15"/>
      <c r="C23" s="25"/>
      <c r="D23" s="16"/>
      <c r="E23" s="15"/>
      <c r="F23" s="15"/>
      <c r="G23" s="15"/>
      <c r="H23" s="15"/>
      <c r="I23" s="15"/>
      <c r="J23" s="34"/>
    </row>
    <row r="24" spans="1:10" ht="15" customHeight="1">
      <c r="A24" s="46"/>
      <c r="B24" s="15"/>
      <c r="C24" s="15"/>
      <c r="D24" s="15"/>
      <c r="E24" s="15"/>
      <c r="F24" s="15"/>
      <c r="G24" s="15"/>
      <c r="H24" s="15"/>
      <c r="I24" s="15"/>
      <c r="J24" s="34"/>
    </row>
    <row r="25" spans="1:10" ht="15" customHeight="1">
      <c r="A25" s="46"/>
      <c r="B25" s="15"/>
      <c r="C25" s="15"/>
      <c r="D25" s="15"/>
      <c r="E25" s="15"/>
      <c r="F25" s="15"/>
      <c r="G25" s="15"/>
      <c r="H25" s="15"/>
      <c r="I25" s="15"/>
      <c r="J25" s="34"/>
    </row>
    <row r="26" spans="1:10" ht="15" customHeight="1">
      <c r="A26" s="46"/>
      <c r="B26" s="15"/>
      <c r="C26" s="15"/>
      <c r="D26" s="15"/>
      <c r="E26" s="15"/>
      <c r="F26" s="15"/>
      <c r="G26" s="15"/>
      <c r="H26" s="15"/>
      <c r="I26" s="15"/>
      <c r="J26" s="34"/>
    </row>
    <row r="27" spans="1:10" ht="15" customHeight="1">
      <c r="A27" s="46"/>
      <c r="B27" s="15"/>
      <c r="C27" s="15"/>
      <c r="D27" s="15"/>
      <c r="E27" s="15"/>
      <c r="F27" s="15"/>
      <c r="G27" s="15"/>
      <c r="H27" s="15"/>
      <c r="I27" s="15"/>
      <c r="J27" s="34"/>
    </row>
    <row r="28" spans="1:10" ht="15" customHeight="1">
      <c r="A28" s="46"/>
      <c r="B28" s="15"/>
      <c r="C28" s="15"/>
      <c r="D28" s="15"/>
      <c r="E28" s="15"/>
      <c r="F28" s="15"/>
      <c r="G28" s="15"/>
      <c r="H28" s="15"/>
      <c r="I28" s="15"/>
      <c r="J28" s="34"/>
    </row>
    <row r="29" spans="1:10" ht="15" customHeight="1">
      <c r="A29" s="60" t="s">
        <v>216</v>
      </c>
      <c r="B29" s="15"/>
      <c r="C29" s="15"/>
      <c r="D29" s="15"/>
      <c r="E29" s="15"/>
      <c r="F29" s="15"/>
      <c r="G29" s="15"/>
      <c r="H29" s="15"/>
      <c r="I29" s="15"/>
      <c r="J29" s="34"/>
    </row>
    <row r="30" spans="1:10" ht="15" customHeight="1">
      <c r="A30" s="46"/>
      <c r="B30" s="15"/>
      <c r="C30" s="15"/>
      <c r="D30" s="15"/>
      <c r="E30" s="15"/>
      <c r="F30" s="15"/>
      <c r="G30" s="15"/>
      <c r="H30" s="15"/>
      <c r="I30" s="15"/>
      <c r="J30" s="34"/>
    </row>
    <row r="31" spans="1:10" ht="15" customHeight="1">
      <c r="A31" s="46"/>
      <c r="B31" s="15"/>
      <c r="C31" s="15"/>
      <c r="D31" s="15"/>
      <c r="E31" s="15"/>
      <c r="F31" s="15"/>
      <c r="G31" s="15"/>
      <c r="H31" s="15"/>
      <c r="I31" s="15"/>
      <c r="J31" s="34"/>
    </row>
    <row r="32" spans="1:10" ht="15" customHeight="1">
      <c r="A32" s="46"/>
      <c r="B32" s="15"/>
      <c r="C32" s="15"/>
      <c r="D32" s="15"/>
      <c r="E32" s="15"/>
      <c r="F32" s="15"/>
      <c r="G32" s="15"/>
      <c r="H32" s="15"/>
      <c r="I32" s="15"/>
      <c r="J32" s="34"/>
    </row>
    <row r="33" spans="1:10" ht="15" customHeight="1">
      <c r="A33" s="46"/>
      <c r="B33" s="15"/>
      <c r="C33" s="15"/>
      <c r="D33" s="15"/>
      <c r="E33" s="15"/>
      <c r="F33" s="15"/>
      <c r="G33" s="15"/>
      <c r="H33" s="15"/>
      <c r="I33" s="15"/>
      <c r="J33" s="34"/>
    </row>
    <row r="34" spans="1:10" ht="15" customHeight="1">
      <c r="A34" s="46"/>
      <c r="B34" s="15"/>
      <c r="C34" s="15"/>
      <c r="D34" s="15"/>
      <c r="E34" s="15"/>
      <c r="F34" s="15"/>
      <c r="G34" s="15"/>
      <c r="H34" s="15"/>
      <c r="I34" s="15"/>
      <c r="J34" s="34"/>
    </row>
    <row r="35" spans="1:10" ht="15" customHeight="1">
      <c r="A35" s="46"/>
      <c r="B35" s="15"/>
      <c r="C35" s="15"/>
      <c r="D35" s="15"/>
      <c r="E35" s="15"/>
      <c r="F35" s="15"/>
      <c r="G35" s="15"/>
      <c r="H35" s="15"/>
      <c r="I35" s="15"/>
      <c r="J35" s="34"/>
    </row>
    <row r="36" spans="1:10" ht="15" customHeight="1">
      <c r="A36" s="46"/>
      <c r="B36" s="15"/>
      <c r="C36" s="15"/>
      <c r="D36" s="15"/>
      <c r="E36" s="15"/>
      <c r="F36" s="15"/>
      <c r="G36" s="15"/>
      <c r="H36" s="15"/>
      <c r="I36" s="15"/>
      <c r="J36" s="34"/>
    </row>
    <row r="37" spans="1:10" ht="15" customHeight="1">
      <c r="A37" s="59" t="s">
        <v>223</v>
      </c>
      <c r="B37" s="15"/>
      <c r="C37" s="15"/>
      <c r="D37" s="15"/>
      <c r="E37" s="15"/>
      <c r="F37" s="15"/>
      <c r="G37" s="15"/>
      <c r="H37" s="15"/>
      <c r="I37" s="15"/>
      <c r="J37" s="34"/>
    </row>
    <row r="38" spans="1:10" ht="15" customHeight="1">
      <c r="A38" s="46"/>
      <c r="B38" s="15"/>
      <c r="C38" s="15"/>
      <c r="D38" s="15"/>
      <c r="E38" s="15"/>
      <c r="F38" s="15"/>
      <c r="G38" s="15"/>
      <c r="H38" s="15"/>
      <c r="I38" s="15"/>
      <c r="J38" s="34"/>
    </row>
    <row r="39" spans="1:10" ht="15" customHeight="1">
      <c r="A39" s="46"/>
      <c r="B39" s="15"/>
      <c r="C39" s="15"/>
      <c r="D39" s="15"/>
      <c r="E39" s="15"/>
      <c r="F39" s="15"/>
      <c r="G39" s="15"/>
      <c r="H39" s="15"/>
      <c r="I39" s="15"/>
      <c r="J39" s="34"/>
    </row>
    <row r="40" spans="1:10" ht="15" customHeight="1">
      <c r="A40" s="46"/>
      <c r="B40" s="15"/>
      <c r="C40" s="15"/>
      <c r="D40" s="15"/>
      <c r="E40" s="15"/>
      <c r="F40" s="15"/>
      <c r="G40" s="24"/>
      <c r="H40" s="15"/>
      <c r="I40" s="15"/>
      <c r="J40" s="34"/>
    </row>
    <row r="41" spans="1:10" ht="15" customHeight="1">
      <c r="A41" s="46"/>
      <c r="B41" s="15"/>
      <c r="C41" s="18" t="s">
        <v>111</v>
      </c>
      <c r="D41" s="15"/>
      <c r="E41" s="47"/>
      <c r="F41" s="48"/>
      <c r="G41" s="49"/>
      <c r="H41" s="18" t="s">
        <v>113</v>
      </c>
      <c r="I41" s="15"/>
      <c r="J41" s="34"/>
    </row>
    <row r="42" spans="1:10" ht="15" customHeight="1">
      <c r="A42" s="46"/>
      <c r="B42" s="15"/>
      <c r="C42" s="55"/>
      <c r="D42" s="15"/>
      <c r="E42" s="15"/>
      <c r="F42" s="15"/>
      <c r="G42" s="15"/>
      <c r="H42" s="15"/>
      <c r="I42" s="15"/>
      <c r="J42" s="34"/>
    </row>
    <row r="43" spans="1:10" ht="15" customHeight="1">
      <c r="A43" s="46"/>
      <c r="B43" s="15"/>
      <c r="C43" s="54" t="s">
        <v>112</v>
      </c>
      <c r="D43" s="15"/>
      <c r="E43" s="15"/>
      <c r="F43" s="15"/>
      <c r="G43" s="15"/>
      <c r="H43" s="54" t="s">
        <v>221</v>
      </c>
      <c r="I43" s="15"/>
      <c r="J43" s="34"/>
    </row>
    <row r="44" spans="1:10" ht="15" customHeight="1">
      <c r="A44" s="46"/>
      <c r="B44" s="15"/>
      <c r="C44" s="54"/>
      <c r="D44" s="15"/>
      <c r="E44" s="15"/>
      <c r="F44" s="15"/>
      <c r="G44" s="15"/>
      <c r="H44" s="54"/>
      <c r="I44" s="15"/>
      <c r="J44" s="34"/>
    </row>
    <row r="45" spans="1:10" ht="15" customHeight="1">
      <c r="A45" s="46"/>
      <c r="B45" s="15"/>
      <c r="C45" s="15"/>
      <c r="D45" s="15"/>
      <c r="E45" s="15"/>
      <c r="F45" s="15"/>
      <c r="G45" s="15"/>
      <c r="H45" s="15"/>
      <c r="I45" s="15"/>
      <c r="J45" s="34"/>
    </row>
    <row r="46" spans="1:10" ht="15" customHeight="1" thickBot="1">
      <c r="A46" s="50"/>
      <c r="B46" s="51"/>
      <c r="C46" s="51"/>
      <c r="D46" s="51"/>
      <c r="E46" s="51"/>
      <c r="F46" s="51"/>
      <c r="G46" s="51"/>
      <c r="H46" s="51"/>
      <c r="I46" s="51"/>
      <c r="J46" s="52"/>
    </row>
    <row r="47" spans="1:10" ht="15.75" thickTop="1">
      <c r="A47" s="53"/>
    </row>
    <row r="48" spans="1:10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15"/>
    </row>
    <row r="53" spans="1:1">
      <c r="A53" s="15"/>
    </row>
    <row r="54" spans="1:1">
      <c r="A54" s="15"/>
    </row>
    <row r="55" spans="1:1">
      <c r="A55" s="15"/>
    </row>
    <row r="56" spans="1:1">
      <c r="A56" s="15"/>
    </row>
  </sheetData>
  <pageMargins left="0.7" right="0.7" top="0.75" bottom="0.75" header="0.3" footer="0.3"/>
  <pageSetup orientation="portrait" r:id="rId1"/>
  <headerFooter>
    <oddHeader>&amp;C&amp;"Bookman Old Style,Bold Italic"&amp;14APOLLON MUSIC SH.P.K</oddHeader>
    <oddFooter>&amp;L&amp;"Bookman Old Style,Regular"&amp;14NIPT K 02405001 N&amp;R&amp;"Bookman Old Style,Regular"&amp;14PASQYRAT FINANCIARE 2009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koka </vt:lpstr>
      <vt:lpstr>aktiv pasiv</vt:lpstr>
      <vt:lpstr>pash</vt:lpstr>
      <vt:lpstr>fluksi</vt:lpstr>
      <vt:lpstr>kapitali</vt:lpstr>
      <vt:lpstr>shpjegime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</dc:creator>
  <cp:lastModifiedBy>Gentjan</cp:lastModifiedBy>
  <cp:lastPrinted>2011-02-28T23:47:03Z</cp:lastPrinted>
  <dcterms:created xsi:type="dcterms:W3CDTF">2010-03-04T10:34:30Z</dcterms:created>
  <dcterms:modified xsi:type="dcterms:W3CDTF">2011-07-25T21:58:02Z</dcterms:modified>
</cp:coreProperties>
</file>