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okumentat per qkb per vitin 2022\"/>
    </mc:Choice>
  </mc:AlternateContent>
  <bookViews>
    <workbookView xWindow="0" yWindow="0" windowWidth="17115" windowHeight="7950" tabRatio="705" activeTab="3"/>
  </bookViews>
  <sheets>
    <sheet name="Pasqyra e Pozicionit Financiar" sheetId="2" r:id="rId1"/>
    <sheet name="PASH-sipas natyres" sheetId="6" r:id="rId2"/>
    <sheet name="PASH-sipas funksionit" sheetId="7" r:id="rId3"/>
    <sheet name="Pasqyra CashFlow-direkte" sheetId="8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6" l="1"/>
  <c r="B20" i="6"/>
  <c r="C27" i="6"/>
  <c r="C13" i="6"/>
  <c r="C28" i="7"/>
  <c r="C37" i="2" l="1"/>
  <c r="B37" i="2"/>
  <c r="C25" i="7" l="1"/>
  <c r="B25" i="7"/>
  <c r="B63" i="2" l="1"/>
  <c r="C63" i="2"/>
  <c r="C22" i="8" l="1"/>
  <c r="C14" i="8"/>
  <c r="B31" i="8" l="1"/>
  <c r="B22" i="8"/>
  <c r="B14" i="8"/>
  <c r="C10" i="7" l="1"/>
  <c r="B10" i="7"/>
  <c r="C59" i="2"/>
  <c r="B59" i="2"/>
  <c r="C69" i="2"/>
  <c r="B69" i="2"/>
  <c r="C54" i="2"/>
  <c r="B54" i="2"/>
  <c r="C31" i="2"/>
  <c r="B31" i="2"/>
  <c r="C23" i="2"/>
  <c r="B23" i="2"/>
  <c r="C15" i="2"/>
  <c r="B15" i="2"/>
  <c r="B61" i="2" l="1"/>
  <c r="C25" i="2"/>
  <c r="C61" i="2"/>
  <c r="C71" i="2" s="1"/>
  <c r="B42" i="2"/>
  <c r="B25" i="2"/>
  <c r="B71" i="2"/>
  <c r="C42" i="2"/>
  <c r="B27" i="7"/>
  <c r="B28" i="7" s="1"/>
  <c r="C27" i="7"/>
  <c r="C18" i="6"/>
  <c r="C26" i="6" s="1"/>
  <c r="B13" i="6"/>
  <c r="B18" i="6" s="1"/>
  <c r="B26" i="6" s="1"/>
  <c r="B27" i="6" s="1"/>
  <c r="C29" i="7" l="1"/>
  <c r="B29" i="7"/>
  <c r="B28" i="6"/>
  <c r="C28" i="6"/>
  <c r="B44" i="2"/>
  <c r="C44" i="2"/>
</calcChain>
</file>

<file path=xl/sharedStrings.xml><?xml version="1.0" encoding="utf-8"?>
<sst xmlns="http://schemas.openxmlformats.org/spreadsheetml/2006/main" count="150" uniqueCount="120">
  <si>
    <t>Periudha</t>
  </si>
  <si>
    <t>Produkte te gatshme</t>
  </si>
  <si>
    <t>Aktive afatgjata materiale</t>
  </si>
  <si>
    <t>Makineri dhe paisje</t>
  </si>
  <si>
    <t>Parapagimet e arketuara</t>
  </si>
  <si>
    <t>Shuma</t>
  </si>
  <si>
    <t>TOTALI AKTIVEVE</t>
  </si>
  <si>
    <t>AKTIVET</t>
  </si>
  <si>
    <t>TE ARDHURAT</t>
  </si>
  <si>
    <t>Shpenzime personeli</t>
  </si>
  <si>
    <t>Tatimi mbi fitimin</t>
  </si>
  <si>
    <t>SHPENZIMET</t>
  </si>
  <si>
    <t>Detyrime afatshkurtra</t>
  </si>
  <si>
    <t>Detyrime afatgjata</t>
  </si>
  <si>
    <t>Rezerva (ligjore, statutore, etj)</t>
  </si>
  <si>
    <t>Shpenzime te tjera</t>
  </si>
  <si>
    <t>Te ardhura e shpenzime financiare</t>
  </si>
  <si>
    <t>Fitime/(humbje) nga kurset e kembimit</t>
  </si>
  <si>
    <t>Amortizimi i aktiveve afatgjata</t>
  </si>
  <si>
    <t>Fitimi/(humbja) neto</t>
  </si>
  <si>
    <t>Fitimi/(humbja) para tatimit</t>
  </si>
  <si>
    <t>Fitime/(Humbje) te mbartura</t>
  </si>
  <si>
    <t>Aktive afatshkurtra</t>
  </si>
  <si>
    <t>DETYRIMET DHE KAPITALI</t>
  </si>
  <si>
    <t>Tatim fitimi i paguar</t>
  </si>
  <si>
    <t>Dividende te paguar</t>
  </si>
  <si>
    <t>PASQYRA E POZICIONIT FINANCIAR</t>
  </si>
  <si>
    <t>PASQYRA E TE ARDHURAVE DHE SHPENZIMEVE</t>
  </si>
  <si>
    <t>Mjete monetare</t>
  </si>
  <si>
    <t>Te drejta te arketueshme dhe te tjera  investime financiare</t>
  </si>
  <si>
    <t>Te tjera te arketueshme</t>
  </si>
  <si>
    <t>Instrumenta te tjera financiare</t>
  </si>
  <si>
    <t>Inventare</t>
  </si>
  <si>
    <t>Lende te para dhe materiale te konsumueshme</t>
  </si>
  <si>
    <t>Prodhim ne proces dhe gjysem produkte</t>
  </si>
  <si>
    <t>Parapagesa per inventare</t>
  </si>
  <si>
    <t>Mallra per shitje</t>
  </si>
  <si>
    <t>Shpenzime financiare</t>
  </si>
  <si>
    <t>Fluksi mjeteve monetare nga/perdorur ne aktivitetin e shfrytezimit: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</si>
  <si>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</si>
  <si>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Mjete monetare neto nga/ perdorur ne aktivitetin e shfrytezimit</t>
  </si>
  <si>
    <t>Pagesa per blerjen e aktiveve afatgjata materiale</t>
  </si>
  <si>
    <t>Arketime nga shitja e aktiveve afatgjata materiale</t>
  </si>
  <si>
    <t>Dividente te arketuar</t>
  </si>
  <si>
    <t>Mjete monetare neto nga/perdorur ne aktivitetin e investimit</t>
  </si>
  <si>
    <t>Fluksi i mjeteve monetare nga/ perdorur ne aktivitetin e investimit</t>
  </si>
  <si>
    <t>Fluksi i mjeteve monetare nga/perdorur ne aktivitetin e financimit</t>
  </si>
  <si>
    <t>Arketime nga emetimi i kapitalit te nenshkruar</t>
  </si>
  <si>
    <t>Hua te arketuara</t>
  </si>
  <si>
    <t>Pagesa e huave</t>
  </si>
  <si>
    <t>Pagese e detyrimeve te qirase financiare</t>
  </si>
  <si>
    <t>Interes i paguar</t>
  </si>
  <si>
    <t>Mjete monetare neto nga/perdorur ne aktivitetin e financimit</t>
  </si>
  <si>
    <t>Rritje/(renie) neto ne mjetet monetare dhe ekuivalente me to</t>
  </si>
  <si>
    <t>Mjete monetare dhe ekuivalente me to ne fillim</t>
  </si>
  <si>
    <t>Mjete monetare dhe ekuivalente me to ne fund</t>
  </si>
  <si>
    <t>Metoda direkte</t>
  </si>
  <si>
    <t>Pagesa te tjera</t>
  </si>
  <si>
    <t>Toka dhe ndertesa</t>
  </si>
  <si>
    <t>Te tjera ne shfrytezim</t>
  </si>
  <si>
    <t>Aktive afatgjata jomateriale</t>
  </si>
  <si>
    <t>Aktive afatgjata</t>
  </si>
  <si>
    <t>Aktive afatgjata financiare</t>
  </si>
  <si>
    <t>Depozita afatgjata, huadhenie dhe te tjera te ngjashme</t>
  </si>
  <si>
    <t>Shuma aktive afatshkurtra</t>
  </si>
  <si>
    <t>Shuma aktive afatgjata</t>
  </si>
  <si>
    <t>Te pagueshme ndaj punonjesve, kontribute dhe te tjera te ngjashme</t>
  </si>
  <si>
    <t>Shuma e detyrimeve</t>
  </si>
  <si>
    <t>Kapitali</t>
  </si>
  <si>
    <t>Shuma e Kapitalit</t>
  </si>
  <si>
    <t>TOTALI DETYRIMET DHE KAPITALI</t>
  </si>
  <si>
    <t>Fitime/(Humbje) te periudhes financiare</t>
  </si>
  <si>
    <t>Shitjet neto</t>
  </si>
  <si>
    <t>Te ardhura nga aktiviteti kryesor</t>
  </si>
  <si>
    <t xml:space="preserve">Te ardhura te tjera </t>
  </si>
  <si>
    <t>Inventari ne celje</t>
  </si>
  <si>
    <t>Shpenzimet per materiale</t>
  </si>
  <si>
    <t>Inventari ne mbyllje</t>
  </si>
  <si>
    <t>Kontributet per sigurime shoqerore e shendetsore</t>
  </si>
  <si>
    <t>Pagat</t>
  </si>
  <si>
    <t>Totali i te ardhurave</t>
  </si>
  <si>
    <t>Totali i shpenzimeve</t>
  </si>
  <si>
    <t>Blerje mallra gjate periudhes apo shpenzime per mallrat e prodhuara</t>
  </si>
  <si>
    <t>Fitimi/(humbja) nga veprimtarite e shfrytezimit</t>
  </si>
  <si>
    <t>Te ardhurat/(shpenzimet) nga interesi</t>
  </si>
  <si>
    <t>(sipas natyres) - e detyrueshme</t>
  </si>
  <si>
    <t>Mjete monetare te arketuara nga klientet</t>
  </si>
  <si>
    <t>Mjete monetare te paguara ndaj furnitoreve dhe punonjesve</t>
  </si>
  <si>
    <t>Mjete monetare te arketuara nga veprimtari te tjera</t>
  </si>
  <si>
    <t>Interes i arketuar</t>
  </si>
  <si>
    <t>Efekti i luhatjeve te kurseve te kembimit te mjeteve monetare</t>
  </si>
  <si>
    <t>Pasqyra e fluksit te mjeteve monetare (opsionale)</t>
  </si>
  <si>
    <t>Tituj te huamarrjes agatgjate</t>
  </si>
  <si>
    <t>Deftesa te arketueshme dhe kliente afatgjate</t>
  </si>
  <si>
    <t>Te pagueshme per detyrime tatimore</t>
  </si>
  <si>
    <t>Te pagueshme per aktivitetin e shfrytezimit</t>
  </si>
  <si>
    <t>Kapitali i pronarit</t>
  </si>
  <si>
    <t>Terheqjet e pronarit</t>
  </si>
  <si>
    <t>Te tjera detyrime afatgjata (pershkruaj)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</si>
  <si>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</si>
  <si>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</si>
  <si>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</si>
  <si>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</si>
  <si>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</si>
  <si>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</si>
  <si>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</si>
  <si>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</si>
  <si>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</si>
  <si>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</si>
  <si>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>(Sipas Funksionit) - per perdorim te drejtimit te shoqerise</t>
  </si>
  <si>
    <t>Kerkesa te arketueshme afatshkurtra kliente</t>
  </si>
  <si>
    <t>Te tjera aktive afatgjata Kliente</t>
  </si>
  <si>
    <t>Te tjera te ardhura/(shpenzime) financiare komisione bankare</t>
  </si>
  <si>
    <t xml:space="preserve">               ADMINISTRATOR</t>
  </si>
  <si>
    <t>Te tjera aktive afatshkurtra (TVSH)</t>
  </si>
  <si>
    <t>Tituj te huamarrjes afatshkurter (ortake)</t>
  </si>
  <si>
    <t>Te tjera detyrime afatshkurtra (FURNITOREj)</t>
  </si>
  <si>
    <t>ERANDA SHALSI</t>
  </si>
  <si>
    <t>L61810028K</t>
  </si>
  <si>
    <t xml:space="preserve">  ERANDA SHALSI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</si>
</sst>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i/>
      <sz val="9"/>
      <name val="Arial"/>
      <family val="2"/>
      <charset val="238"/>
    </font>
    <font>
      <b/>
      <sz val="14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9"/>
      <name val="Arial"/>
      <family val="2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/>
  </cellStyleXfs>
  <cellXfs count="80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vertical="center"/>
    </xf>
    <xf numFmtId="0" fontId="12" fillId="0" borderId="0" xfId="0" applyFont="1" applyBorder="1" applyAlignment="1"/>
    <xf numFmtId="0" fontId="15" fillId="0" borderId="0" xfId="0" applyNumberFormat="1" applyFont="1" applyFill="1" applyBorder="1" applyAlignment="1" applyProtection="1">
      <alignment wrapText="1"/>
    </xf>
    <xf numFmtId="0" fontId="16" fillId="0" borderId="0" xfId="0" applyNumberFormat="1" applyFont="1" applyFill="1" applyBorder="1" applyAlignment="1" applyProtection="1">
      <alignment wrapText="1"/>
    </xf>
    <xf numFmtId="0" fontId="14" fillId="0" borderId="0" xfId="1" applyFont="1" applyFill="1" applyBorder="1" applyAlignment="1">
      <alignment horizontal="left" vertical="center"/>
    </xf>
    <xf numFmtId="3" fontId="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/>
    <xf numFmtId="0" fontId="19" fillId="0" borderId="0" xfId="0" applyFont="1"/>
    <xf numFmtId="0" fontId="20" fillId="0" borderId="0" xfId="0" applyFont="1"/>
    <xf numFmtId="3" fontId="2" fillId="0" borderId="1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 wrapText="1"/>
    </xf>
    <xf numFmtId="0" fontId="0" fillId="0" borderId="4" xfId="0" applyBorder="1"/>
    <xf numFmtId="0" fontId="0" fillId="0" borderId="7" xfId="0" applyBorder="1"/>
    <xf numFmtId="0" fontId="6" fillId="0" borderId="2" xfId="0" applyFont="1" applyBorder="1" applyAlignment="1">
      <alignment horizontal="left" vertical="center"/>
    </xf>
    <xf numFmtId="3" fontId="1" fillId="3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8" fillId="4" borderId="2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3" fontId="1" fillId="4" borderId="2" xfId="0" applyNumberFormat="1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14" fillId="0" borderId="2" xfId="1" applyFont="1" applyFill="1" applyBorder="1" applyAlignment="1">
      <alignment horizontal="left" vertical="center"/>
    </xf>
    <xf numFmtId="0" fontId="18" fillId="4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3" fontId="1" fillId="0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0" fillId="0" borderId="2" xfId="0" applyBorder="1"/>
    <xf numFmtId="3" fontId="1" fillId="0" borderId="10" xfId="0" applyNumberFormat="1" applyFont="1" applyBorder="1" applyAlignment="1">
      <alignment vertical="center"/>
    </xf>
    <xf numFmtId="3" fontId="1" fillId="0" borderId="5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3" fontId="1" fillId="0" borderId="9" xfId="0" applyNumberFormat="1" applyFont="1" applyBorder="1" applyAlignment="1">
      <alignment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10" fillId="0" borderId="2" xfId="0" applyFont="1" applyBorder="1" applyAlignment="1">
      <alignment horizontal="left" vertical="center" indent="3"/>
    </xf>
    <xf numFmtId="0" fontId="11" fillId="0" borderId="2" xfId="0" applyFont="1" applyBorder="1" applyAlignment="1">
      <alignment vertical="center"/>
    </xf>
    <xf numFmtId="0" fontId="0" fillId="0" borderId="2" xfId="0" applyFill="1" applyBorder="1"/>
    <xf numFmtId="0" fontId="7" fillId="0" borderId="2" xfId="0" applyFont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0" fillId="0" borderId="1" xfId="0" applyBorder="1"/>
    <xf numFmtId="0" fontId="0" fillId="0" borderId="10" xfId="0" applyBorder="1"/>
    <xf numFmtId="0" fontId="0" fillId="0" borderId="11" xfId="0" applyBorder="1"/>
    <xf numFmtId="0" fontId="6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15" fillId="0" borderId="2" xfId="0" applyNumberFormat="1" applyFont="1" applyFill="1" applyBorder="1" applyAlignment="1" applyProtection="1">
      <alignment horizontal="left" indent="2"/>
    </xf>
    <xf numFmtId="0" fontId="15" fillId="0" borderId="2" xfId="0" applyNumberFormat="1" applyFont="1" applyFill="1" applyBorder="1" applyAlignment="1" applyProtection="1">
      <alignment horizontal="left" wrapText="1" indent="2"/>
    </xf>
    <xf numFmtId="0" fontId="16" fillId="0" borderId="2" xfId="0" applyNumberFormat="1" applyFont="1" applyFill="1" applyBorder="1" applyAlignment="1" applyProtection="1">
      <alignment wrapText="1"/>
    </xf>
    <xf numFmtId="0" fontId="16" fillId="0" borderId="2" xfId="1" applyFont="1" applyFill="1" applyBorder="1" applyAlignment="1">
      <alignment vertical="top" wrapText="1"/>
    </xf>
    <xf numFmtId="0" fontId="15" fillId="0" borderId="2" xfId="0" applyNumberFormat="1" applyFont="1" applyFill="1" applyBorder="1" applyAlignment="1" applyProtection="1">
      <alignment horizontal="left" wrapText="1"/>
    </xf>
    <xf numFmtId="0" fontId="16" fillId="0" borderId="2" xfId="0" applyNumberFormat="1" applyFont="1" applyFill="1" applyBorder="1" applyAlignment="1" applyProtection="1">
      <alignment horizontal="left" wrapText="1"/>
    </xf>
    <xf numFmtId="0" fontId="15" fillId="0" borderId="2" xfId="0" applyNumberFormat="1" applyFont="1" applyFill="1" applyBorder="1" applyAlignment="1" applyProtection="1">
      <alignment wrapText="1"/>
    </xf>
    <xf numFmtId="3" fontId="8" fillId="0" borderId="2" xfId="0" applyNumberFormat="1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12" fillId="0" borderId="3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3" xfId="0" applyFont="1" applyBorder="1" applyAlignment="1"/>
    <xf numFmtId="0" fontId="12" fillId="0" borderId="5" xfId="0" applyFont="1" applyBorder="1" applyAlignment="1"/>
    <xf numFmtId="3" fontId="21" fillId="0" borderId="3" xfId="0" applyNumberFormat="1" applyFont="1" applyBorder="1" applyAlignment="1">
      <alignment vertical="center"/>
    </xf>
    <xf numFmtId="3" fontId="21" fillId="0" borderId="8" xfId="0" applyNumberFormat="1" applyFont="1" applyBorder="1" applyAlignment="1">
      <alignment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D77"/>
  <sheetViews>
    <sheetView workbookViewId="0">
      <pane xSplit="1" ySplit="4" topLeftCell="B143" activePane="bottomRight" state="frozen"/>
      <selection pane="topRight" activeCell="B1" sqref="B1"/>
      <selection pane="bottomLeft" activeCell="A4" sqref="A4"/>
      <selection pane="bottomRight" activeCell="E12" sqref="E12"/>
    </sheetView>
  </sheetViews>
  <sheetFormatPr defaultRowHeight="15" x14ac:dyDescent="0.25"/>
  <cols>
    <col min="1" max="1" width="49" customWidth="1"/>
    <col min="2" max="2" width="14" customWidth="1"/>
    <col min="3" max="3" width="17.28515625" customWidth="1"/>
  </cols>
  <sheetData>
    <row r="2" spans="1:4" ht="15.75" x14ac:dyDescent="0.25">
      <c r="A2" s="11" t="s">
        <v>117</v>
      </c>
    </row>
    <row r="3" spans="1:4" ht="15.75" x14ac:dyDescent="0.25">
      <c r="A3" s="12" t="s">
        <v>118</v>
      </c>
    </row>
    <row r="4" spans="1:4" ht="15" customHeight="1" x14ac:dyDescent="0.35">
      <c r="A4" s="72" t="s">
        <v>26</v>
      </c>
      <c r="B4" s="13" t="s">
        <v>0</v>
      </c>
      <c r="C4" s="16" t="s">
        <v>0</v>
      </c>
      <c r="D4" s="3"/>
    </row>
    <row r="5" spans="1:4" x14ac:dyDescent="0.25">
      <c r="A5" s="8" t="s">
        <v>7</v>
      </c>
      <c r="B5" s="78">
        <v>2022</v>
      </c>
      <c r="C5" s="79">
        <v>2021</v>
      </c>
    </row>
    <row r="6" spans="1:4" x14ac:dyDescent="0.25">
      <c r="A6" s="8" t="s">
        <v>22</v>
      </c>
      <c r="B6" s="40"/>
      <c r="C6" s="42"/>
    </row>
    <row r="7" spans="1:4" x14ac:dyDescent="0.25">
      <c r="A7" s="8"/>
      <c r="B7" s="41"/>
      <c r="C7" s="43"/>
    </row>
    <row r="8" spans="1:4" x14ac:dyDescent="0.25">
      <c r="A8" s="20" t="s">
        <v>28</v>
      </c>
      <c r="B8" s="21"/>
      <c r="C8" s="21"/>
    </row>
    <row r="9" spans="1:4" x14ac:dyDescent="0.25">
      <c r="A9" s="22"/>
      <c r="B9" s="23"/>
      <c r="C9" s="23"/>
    </row>
    <row r="10" spans="1:4" x14ac:dyDescent="0.25">
      <c r="A10" s="20" t="s">
        <v>29</v>
      </c>
      <c r="B10" s="23"/>
      <c r="C10" s="23"/>
    </row>
    <row r="11" spans="1:4" x14ac:dyDescent="0.25">
      <c r="A11" s="24" t="s">
        <v>110</v>
      </c>
      <c r="B11" s="23"/>
      <c r="C11" s="23"/>
    </row>
    <row r="12" spans="1:4" x14ac:dyDescent="0.25">
      <c r="A12" s="24" t="s">
        <v>30</v>
      </c>
      <c r="B12" s="23">
        <v>0</v>
      </c>
      <c r="C12" s="23"/>
    </row>
    <row r="13" spans="1:4" x14ac:dyDescent="0.25">
      <c r="A13" s="24" t="s">
        <v>31</v>
      </c>
      <c r="B13" s="23"/>
      <c r="C13" s="23"/>
    </row>
    <row r="14" spans="1:4" x14ac:dyDescent="0.25">
      <c r="A14" s="25" t="s">
        <v>114</v>
      </c>
      <c r="B14" s="23"/>
      <c r="C14" s="23"/>
    </row>
    <row r="15" spans="1:4" x14ac:dyDescent="0.25">
      <c r="A15" s="26" t="s">
        <v>5</v>
      </c>
      <c r="B15" s="21">
        <f>SUM(B8:B14)</f>
        <v>0</v>
      </c>
      <c r="C15" s="21">
        <f>SUM(C8:C14)</f>
        <v>0</v>
      </c>
    </row>
    <row r="16" spans="1:4" x14ac:dyDescent="0.25">
      <c r="A16" s="22"/>
      <c r="B16" s="23"/>
      <c r="C16" s="23"/>
    </row>
    <row r="17" spans="1:3" x14ac:dyDescent="0.25">
      <c r="A17" s="20" t="s">
        <v>32</v>
      </c>
      <c r="B17" s="23"/>
      <c r="C17" s="23"/>
    </row>
    <row r="18" spans="1:3" x14ac:dyDescent="0.25">
      <c r="A18" s="24" t="s">
        <v>33</v>
      </c>
      <c r="B18" s="23"/>
      <c r="C18" s="23"/>
    </row>
    <row r="19" spans="1:3" x14ac:dyDescent="0.25">
      <c r="A19" s="24" t="s">
        <v>34</v>
      </c>
      <c r="B19" s="23">
        <v>0</v>
      </c>
      <c r="C19" s="23">
        <v>0</v>
      </c>
    </row>
    <row r="20" spans="1:3" x14ac:dyDescent="0.25">
      <c r="A20" s="24" t="s">
        <v>1</v>
      </c>
      <c r="B20" s="23"/>
      <c r="C20" s="23"/>
    </row>
    <row r="21" spans="1:3" x14ac:dyDescent="0.25">
      <c r="A21" s="24" t="s">
        <v>36</v>
      </c>
      <c r="B21" s="23">
        <v>0</v>
      </c>
      <c r="C21" s="23">
        <v>0</v>
      </c>
    </row>
    <row r="22" spans="1:3" x14ac:dyDescent="0.25">
      <c r="A22" s="24" t="s">
        <v>35</v>
      </c>
      <c r="B22" s="23">
        <v>0</v>
      </c>
      <c r="C22" s="23">
        <v>0</v>
      </c>
    </row>
    <row r="23" spans="1:3" x14ac:dyDescent="0.25">
      <c r="A23" s="26" t="s">
        <v>5</v>
      </c>
      <c r="B23" s="21">
        <f>SUM(B18:B22)</f>
        <v>0</v>
      </c>
      <c r="C23" s="21">
        <f>SUM(C18:C22)</f>
        <v>0</v>
      </c>
    </row>
    <row r="24" spans="1:3" x14ac:dyDescent="0.25">
      <c r="A24" s="26"/>
      <c r="B24" s="23"/>
      <c r="C24" s="23"/>
    </row>
    <row r="25" spans="1:3" x14ac:dyDescent="0.25">
      <c r="A25" s="26" t="s">
        <v>64</v>
      </c>
      <c r="B25" s="27">
        <f>B15+B23</f>
        <v>0</v>
      </c>
      <c r="C25" s="27">
        <f>C15+C23</f>
        <v>0</v>
      </c>
    </row>
    <row r="26" spans="1:3" x14ac:dyDescent="0.25">
      <c r="A26" s="28"/>
      <c r="B26" s="23"/>
      <c r="C26" s="23"/>
    </row>
    <row r="27" spans="1:3" x14ac:dyDescent="0.25">
      <c r="A27" s="29" t="s">
        <v>61</v>
      </c>
      <c r="B27" s="23"/>
      <c r="C27" s="23"/>
    </row>
    <row r="28" spans="1:3" x14ac:dyDescent="0.25">
      <c r="A28" s="20" t="s">
        <v>62</v>
      </c>
      <c r="B28" s="23"/>
      <c r="C28" s="23"/>
    </row>
    <row r="29" spans="1:3" x14ac:dyDescent="0.25">
      <c r="A29" s="24" t="s">
        <v>63</v>
      </c>
      <c r="B29" s="23">
        <v>0</v>
      </c>
      <c r="C29" s="23">
        <v>0</v>
      </c>
    </row>
    <row r="30" spans="1:3" x14ac:dyDescent="0.25">
      <c r="A30" s="24" t="s">
        <v>93</v>
      </c>
      <c r="B30" s="23">
        <v>0</v>
      </c>
      <c r="C30" s="23">
        <v>0</v>
      </c>
    </row>
    <row r="31" spans="1:3" x14ac:dyDescent="0.25">
      <c r="A31" s="26" t="s">
        <v>5</v>
      </c>
      <c r="B31" s="21">
        <f>SUM(B29:B30)</f>
        <v>0</v>
      </c>
      <c r="C31" s="21">
        <f>SUM(C29:C30)</f>
        <v>0</v>
      </c>
    </row>
    <row r="32" spans="1:3" x14ac:dyDescent="0.25">
      <c r="A32" s="28"/>
      <c r="B32" s="23"/>
      <c r="C32" s="23"/>
    </row>
    <row r="33" spans="1:3" x14ac:dyDescent="0.25">
      <c r="A33" s="20" t="s">
        <v>2</v>
      </c>
      <c r="B33" s="23"/>
      <c r="C33" s="23"/>
    </row>
    <row r="34" spans="1:3" x14ac:dyDescent="0.25">
      <c r="A34" s="24" t="s">
        <v>58</v>
      </c>
      <c r="B34" s="23"/>
      <c r="C34" s="23"/>
    </row>
    <row r="35" spans="1:3" x14ac:dyDescent="0.25">
      <c r="A35" s="24" t="s">
        <v>3</v>
      </c>
      <c r="B35" s="23"/>
      <c r="C35" s="23"/>
    </row>
    <row r="36" spans="1:3" x14ac:dyDescent="0.25">
      <c r="A36" s="24" t="s">
        <v>59</v>
      </c>
      <c r="B36" s="23"/>
      <c r="C36" s="23"/>
    </row>
    <row r="37" spans="1:3" x14ac:dyDescent="0.25">
      <c r="A37" s="26" t="s">
        <v>5</v>
      </c>
      <c r="B37" s="21">
        <f>SUM(B35:B36)</f>
        <v>0</v>
      </c>
      <c r="C37" s="21">
        <f>SUM(C35:C36)</f>
        <v>0</v>
      </c>
    </row>
    <row r="38" spans="1:3" x14ac:dyDescent="0.25">
      <c r="A38" s="26"/>
      <c r="B38" s="23"/>
      <c r="C38" s="23"/>
    </row>
    <row r="39" spans="1:3" x14ac:dyDescent="0.25">
      <c r="A39" s="20" t="s">
        <v>60</v>
      </c>
      <c r="B39" s="21"/>
      <c r="C39" s="21"/>
    </row>
    <row r="40" spans="1:3" x14ac:dyDescent="0.25">
      <c r="A40" s="30" t="s">
        <v>111</v>
      </c>
      <c r="B40" s="21"/>
      <c r="C40" s="21"/>
    </row>
    <row r="41" spans="1:3" x14ac:dyDescent="0.25">
      <c r="A41" s="20"/>
      <c r="B41" s="23"/>
      <c r="C41" s="23"/>
    </row>
    <row r="42" spans="1:3" x14ac:dyDescent="0.25">
      <c r="A42" s="26" t="s">
        <v>65</v>
      </c>
      <c r="B42" s="27">
        <f>B31+B37+B40</f>
        <v>0</v>
      </c>
      <c r="C42" s="27">
        <f>C31+C37+C40</f>
        <v>0</v>
      </c>
    </row>
    <row r="43" spans="1:3" ht="18" x14ac:dyDescent="0.25">
      <c r="A43" s="31"/>
      <c r="B43" s="23"/>
      <c r="C43" s="23"/>
    </row>
    <row r="44" spans="1:3" x14ac:dyDescent="0.25">
      <c r="A44" s="32" t="s">
        <v>6</v>
      </c>
      <c r="B44" s="33">
        <f>B25+B42</f>
        <v>0</v>
      </c>
      <c r="C44" s="33">
        <f>C25+C42</f>
        <v>0</v>
      </c>
    </row>
    <row r="45" spans="1:3" x14ac:dyDescent="0.25">
      <c r="A45" s="34"/>
      <c r="B45" s="35"/>
      <c r="C45" s="35"/>
    </row>
    <row r="46" spans="1:3" x14ac:dyDescent="0.25">
      <c r="A46" s="29" t="s">
        <v>23</v>
      </c>
      <c r="B46" s="35"/>
      <c r="C46" s="35"/>
    </row>
    <row r="47" spans="1:3" x14ac:dyDescent="0.25">
      <c r="A47" s="20" t="s">
        <v>12</v>
      </c>
      <c r="B47" s="23"/>
      <c r="C47" s="23"/>
    </row>
    <row r="48" spans="1:3" x14ac:dyDescent="0.25">
      <c r="A48" s="24" t="s">
        <v>115</v>
      </c>
      <c r="B48" s="23"/>
      <c r="C48" s="23"/>
    </row>
    <row r="49" spans="1:4" x14ac:dyDescent="0.25">
      <c r="A49" s="24" t="s">
        <v>95</v>
      </c>
      <c r="B49" s="23"/>
      <c r="C49" s="23"/>
    </row>
    <row r="50" spans="1:4" x14ac:dyDescent="0.25">
      <c r="A50" s="24" t="s">
        <v>66</v>
      </c>
      <c r="B50" s="23"/>
      <c r="C50" s="23"/>
    </row>
    <row r="51" spans="1:4" x14ac:dyDescent="0.25">
      <c r="A51" s="24" t="s">
        <v>94</v>
      </c>
      <c r="B51" s="23"/>
      <c r="C51" s="23"/>
    </row>
    <row r="52" spans="1:4" x14ac:dyDescent="0.25">
      <c r="A52" s="24" t="s">
        <v>4</v>
      </c>
      <c r="B52" s="23"/>
      <c r="C52" s="23"/>
    </row>
    <row r="53" spans="1:4" x14ac:dyDescent="0.25">
      <c r="A53" s="25" t="s">
        <v>116</v>
      </c>
      <c r="B53" s="23"/>
      <c r="C53" s="23"/>
    </row>
    <row r="54" spans="1:4" x14ac:dyDescent="0.25">
      <c r="A54" s="26" t="s">
        <v>5</v>
      </c>
      <c r="B54" s="21">
        <f>SUM(B48:B53)</f>
        <v>0</v>
      </c>
      <c r="C54" s="21">
        <f>SUM(C48:C53)</f>
        <v>0</v>
      </c>
    </row>
    <row r="55" spans="1:4" x14ac:dyDescent="0.25">
      <c r="A55" s="36"/>
      <c r="B55" s="23"/>
      <c r="C55" s="23"/>
    </row>
    <row r="56" spans="1:4" x14ac:dyDescent="0.25">
      <c r="A56" s="20" t="s">
        <v>13</v>
      </c>
      <c r="B56" s="23"/>
      <c r="C56" s="23"/>
    </row>
    <row r="57" spans="1:4" x14ac:dyDescent="0.25">
      <c r="A57" s="24" t="s">
        <v>92</v>
      </c>
      <c r="B57" s="37"/>
      <c r="C57" s="37"/>
      <c r="D57" s="1"/>
    </row>
    <row r="58" spans="1:4" x14ac:dyDescent="0.25">
      <c r="A58" s="30" t="s">
        <v>98</v>
      </c>
      <c r="B58" s="37">
        <v>0</v>
      </c>
      <c r="C58" s="37">
        <v>0</v>
      </c>
      <c r="D58" s="1"/>
    </row>
    <row r="59" spans="1:4" x14ac:dyDescent="0.25">
      <c r="A59" s="26" t="s">
        <v>5</v>
      </c>
      <c r="B59" s="21">
        <f>SUM(B57:B58)</f>
        <v>0</v>
      </c>
      <c r="C59" s="21">
        <f>SUM(C57:C58)</f>
        <v>0</v>
      </c>
    </row>
    <row r="60" spans="1:4" x14ac:dyDescent="0.25">
      <c r="A60" s="26"/>
      <c r="B60" s="23"/>
      <c r="C60" s="23"/>
    </row>
    <row r="61" spans="1:4" x14ac:dyDescent="0.25">
      <c r="A61" s="26" t="s">
        <v>67</v>
      </c>
      <c r="B61" s="27">
        <f>B54+B59</f>
        <v>0</v>
      </c>
      <c r="C61" s="27">
        <f>C54+C59</f>
        <v>0</v>
      </c>
    </row>
    <row r="62" spans="1:4" x14ac:dyDescent="0.25">
      <c r="A62" s="36"/>
      <c r="B62" s="23"/>
      <c r="C62" s="23"/>
    </row>
    <row r="63" spans="1:4" x14ac:dyDescent="0.25">
      <c r="A63" s="20" t="s">
        <v>68</v>
      </c>
      <c r="B63" s="23">
        <f>B64+B66+B67</f>
        <v>0</v>
      </c>
      <c r="C63" s="23">
        <f>C64+C65+C66+C67+C68</f>
        <v>0</v>
      </c>
    </row>
    <row r="64" spans="1:4" x14ac:dyDescent="0.25">
      <c r="A64" s="38" t="s">
        <v>96</v>
      </c>
      <c r="B64" s="23"/>
      <c r="C64" s="23"/>
    </row>
    <row r="65" spans="1:3" x14ac:dyDescent="0.25">
      <c r="A65" s="38" t="s">
        <v>14</v>
      </c>
      <c r="B65" s="23"/>
      <c r="C65" s="23"/>
    </row>
    <row r="66" spans="1:3" x14ac:dyDescent="0.25">
      <c r="A66" s="38" t="s">
        <v>71</v>
      </c>
      <c r="B66" s="23"/>
      <c r="C66" s="23"/>
    </row>
    <row r="67" spans="1:3" x14ac:dyDescent="0.25">
      <c r="A67" s="38" t="s">
        <v>21</v>
      </c>
      <c r="B67" s="23"/>
      <c r="C67" s="23"/>
    </row>
    <row r="68" spans="1:3" x14ac:dyDescent="0.25">
      <c r="A68" s="38" t="s">
        <v>97</v>
      </c>
      <c r="B68" s="23"/>
      <c r="C68" s="23"/>
    </row>
    <row r="69" spans="1:3" x14ac:dyDescent="0.25">
      <c r="A69" s="26" t="s">
        <v>69</v>
      </c>
      <c r="B69" s="27">
        <f>SUM(B64:B68)</f>
        <v>0</v>
      </c>
      <c r="C69" s="27">
        <f>SUM(C64:C68)</f>
        <v>0</v>
      </c>
    </row>
    <row r="70" spans="1:3" x14ac:dyDescent="0.25">
      <c r="A70" s="39"/>
      <c r="B70" s="39"/>
      <c r="C70" s="39"/>
    </row>
    <row r="71" spans="1:3" x14ac:dyDescent="0.25">
      <c r="A71" s="32" t="s">
        <v>70</v>
      </c>
      <c r="B71" s="33">
        <f>B61+B69</f>
        <v>0</v>
      </c>
      <c r="C71" s="33">
        <f>C61+C69</f>
        <v>0</v>
      </c>
    </row>
    <row r="72" spans="1:3" x14ac:dyDescent="0.25">
      <c r="A72" s="39"/>
      <c r="B72" s="39"/>
      <c r="C72" s="39"/>
    </row>
    <row r="73" spans="1:3" x14ac:dyDescent="0.25">
      <c r="A73" s="3"/>
      <c r="B73" s="3"/>
      <c r="C73" s="3"/>
    </row>
    <row r="74" spans="1:3" x14ac:dyDescent="0.25">
      <c r="A74" t="s">
        <v>113</v>
      </c>
    </row>
    <row r="75" spans="1:3" ht="21" x14ac:dyDescent="0.35">
      <c r="A75" s="10" t="s">
        <v>117</v>
      </c>
    </row>
    <row r="77" spans="1:3" ht="21" x14ac:dyDescent="0.35">
      <c r="A77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2"/>
  <sheetViews>
    <sheetView workbookViewId="0">
      <selection activeCell="B24" sqref="B24"/>
    </sheetView>
  </sheetViews>
  <sheetFormatPr defaultRowHeight="15" x14ac:dyDescent="0.25"/>
  <cols>
    <col min="1" max="1" width="58.42578125" customWidth="1"/>
    <col min="2" max="2" width="11.85546875" customWidth="1"/>
    <col min="3" max="3" width="13.42578125" customWidth="1"/>
  </cols>
  <sheetData>
    <row r="1" spans="1:3" ht="15.75" x14ac:dyDescent="0.25">
      <c r="A1" s="11" t="s">
        <v>117</v>
      </c>
    </row>
    <row r="2" spans="1:3" ht="15.75" x14ac:dyDescent="0.25">
      <c r="A2" s="12" t="s">
        <v>118</v>
      </c>
    </row>
    <row r="3" spans="1:3" ht="15" customHeight="1" x14ac:dyDescent="0.25">
      <c r="A3" s="73" t="s">
        <v>27</v>
      </c>
      <c r="B3" s="16" t="s">
        <v>0</v>
      </c>
      <c r="C3" s="16" t="s">
        <v>0</v>
      </c>
    </row>
    <row r="4" spans="1:3" ht="27" customHeight="1" x14ac:dyDescent="0.25">
      <c r="A4" s="74"/>
      <c r="B4" s="17">
        <v>2022</v>
      </c>
      <c r="C4" s="17">
        <v>2021</v>
      </c>
    </row>
    <row r="5" spans="1:3" x14ac:dyDescent="0.25">
      <c r="A5" s="2" t="s">
        <v>85</v>
      </c>
      <c r="B5" s="3"/>
      <c r="C5" s="3"/>
    </row>
    <row r="6" spans="1:3" x14ac:dyDescent="0.25">
      <c r="B6" s="4"/>
      <c r="C6" s="3"/>
    </row>
    <row r="7" spans="1:3" x14ac:dyDescent="0.25">
      <c r="A7" s="44" t="s">
        <v>72</v>
      </c>
      <c r="B7" s="45">
        <v>47667211</v>
      </c>
      <c r="C7" s="39">
        <v>32956722</v>
      </c>
    </row>
    <row r="8" spans="1:3" x14ac:dyDescent="0.25">
      <c r="A8" s="44" t="s">
        <v>99</v>
      </c>
      <c r="B8" s="39"/>
      <c r="C8" s="39"/>
    </row>
    <row r="9" spans="1:3" ht="25.5" x14ac:dyDescent="0.25">
      <c r="A9" s="46" t="s">
        <v>100</v>
      </c>
      <c r="B9" s="39"/>
      <c r="C9" s="39"/>
    </row>
    <row r="10" spans="1:3" ht="25.5" x14ac:dyDescent="0.25">
      <c r="A10" s="46" t="s">
        <v>101</v>
      </c>
      <c r="B10" s="39"/>
      <c r="C10" s="39"/>
    </row>
    <row r="11" spans="1:3" x14ac:dyDescent="0.25">
      <c r="A11" s="44" t="s">
        <v>102</v>
      </c>
      <c r="B11" s="47"/>
      <c r="C11" s="39"/>
    </row>
    <row r="12" spans="1:3" x14ac:dyDescent="0.25">
      <c r="A12" s="44" t="s">
        <v>103</v>
      </c>
      <c r="B12" s="47"/>
      <c r="C12" s="39"/>
    </row>
    <row r="13" spans="1:3" x14ac:dyDescent="0.25">
      <c r="A13" s="44" t="s">
        <v>104</v>
      </c>
      <c r="B13" s="48">
        <f>SUM(B14:B15)</f>
        <v>-3839369</v>
      </c>
      <c r="C13" s="48">
        <f>SUM(C14:C15)</f>
        <v>-2633395</v>
      </c>
    </row>
    <row r="14" spans="1:3" x14ac:dyDescent="0.25">
      <c r="A14" s="49" t="s">
        <v>79</v>
      </c>
      <c r="B14" s="47">
        <v>-3205615</v>
      </c>
      <c r="C14" s="39">
        <v>-2200340</v>
      </c>
    </row>
    <row r="15" spans="1:3" x14ac:dyDescent="0.25">
      <c r="A15" s="49" t="s">
        <v>106</v>
      </c>
      <c r="B15" s="47">
        <v>-633754</v>
      </c>
      <c r="C15" s="39">
        <v>-433055</v>
      </c>
    </row>
    <row r="16" spans="1:3" x14ac:dyDescent="0.25">
      <c r="A16" s="44" t="s">
        <v>105</v>
      </c>
      <c r="B16" s="50">
        <v>-1061214</v>
      </c>
      <c r="C16" s="39">
        <v>-371555</v>
      </c>
    </row>
    <row r="17" spans="1:3" x14ac:dyDescent="0.25">
      <c r="A17" s="44" t="s">
        <v>15</v>
      </c>
      <c r="B17" s="50">
        <v>-29644292</v>
      </c>
      <c r="C17" s="51">
        <v>-26413560</v>
      </c>
    </row>
    <row r="18" spans="1:3" x14ac:dyDescent="0.25">
      <c r="A18" s="52" t="s">
        <v>83</v>
      </c>
      <c r="B18" s="21">
        <f>SUM(B7:B13,B16:B17)</f>
        <v>13122336</v>
      </c>
      <c r="C18" s="21">
        <f>SUM(C7:C13,C16:C17)</f>
        <v>3538212</v>
      </c>
    </row>
    <row r="19" spans="1:3" x14ac:dyDescent="0.25">
      <c r="A19" s="26"/>
      <c r="B19" s="23"/>
      <c r="C19" s="23"/>
    </row>
    <row r="20" spans="1:3" x14ac:dyDescent="0.25">
      <c r="A20" s="20" t="s">
        <v>16</v>
      </c>
      <c r="B20" s="52">
        <f>B21+B22+B23</f>
        <v>-31964</v>
      </c>
      <c r="C20" s="52">
        <v>-23262</v>
      </c>
    </row>
    <row r="21" spans="1:3" x14ac:dyDescent="0.25">
      <c r="A21" s="47" t="s">
        <v>84</v>
      </c>
      <c r="B21" s="52">
        <v>0</v>
      </c>
      <c r="C21" s="39">
        <v>0</v>
      </c>
    </row>
    <row r="22" spans="1:3" x14ac:dyDescent="0.25">
      <c r="A22" s="44" t="s">
        <v>17</v>
      </c>
      <c r="B22" s="47">
        <v>0</v>
      </c>
      <c r="C22" s="39"/>
    </row>
    <row r="23" spans="1:3" x14ac:dyDescent="0.25">
      <c r="A23" s="44" t="s">
        <v>112</v>
      </c>
      <c r="B23" s="47">
        <v>-31964</v>
      </c>
      <c r="C23" s="39">
        <v>-23262</v>
      </c>
    </row>
    <row r="24" spans="1:3" x14ac:dyDescent="0.25">
      <c r="A24" s="26" t="s">
        <v>5</v>
      </c>
      <c r="B24" s="21">
        <f>B20</f>
        <v>-31964</v>
      </c>
      <c r="C24" s="21">
        <v>-23262</v>
      </c>
    </row>
    <row r="25" spans="1:3" x14ac:dyDescent="0.25">
      <c r="A25" s="53"/>
      <c r="B25" s="54"/>
      <c r="C25" s="39"/>
    </row>
    <row r="26" spans="1:3" x14ac:dyDescent="0.25">
      <c r="A26" s="53" t="s">
        <v>20</v>
      </c>
      <c r="B26" s="27">
        <f>B18+B24</f>
        <v>13090372</v>
      </c>
      <c r="C26" s="27">
        <f>C18+C24</f>
        <v>3514950</v>
      </c>
    </row>
    <row r="27" spans="1:3" x14ac:dyDescent="0.25">
      <c r="A27" s="54" t="s">
        <v>107</v>
      </c>
      <c r="B27" s="45">
        <f>B26*15%</f>
        <v>1963555.7999999998</v>
      </c>
      <c r="C27" s="45">
        <f>C26*15%</f>
        <v>527242.5</v>
      </c>
    </row>
    <row r="28" spans="1:3" x14ac:dyDescent="0.25">
      <c r="A28" s="53" t="s">
        <v>108</v>
      </c>
      <c r="B28" s="27">
        <f>B26-B27</f>
        <v>11126816.199999999</v>
      </c>
      <c r="C28" s="27">
        <f>C26-C27</f>
        <v>2987707.5</v>
      </c>
    </row>
    <row r="29" spans="1:3" x14ac:dyDescent="0.25">
      <c r="A29" s="39"/>
      <c r="B29" s="39"/>
      <c r="C29" s="39"/>
    </row>
    <row r="30" spans="1:3" x14ac:dyDescent="0.25">
      <c r="A30" s="3"/>
      <c r="B30" s="3"/>
      <c r="C30" s="3"/>
    </row>
    <row r="31" spans="1:3" x14ac:dyDescent="0.25">
      <c r="A31" t="s">
        <v>113</v>
      </c>
      <c r="B31" s="3"/>
      <c r="C31" s="3"/>
    </row>
    <row r="32" spans="1:3" ht="21" x14ac:dyDescent="0.35">
      <c r="A32" s="10" t="s">
        <v>117</v>
      </c>
    </row>
  </sheetData>
  <mergeCells count="1">
    <mergeCell ref="A3:A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37"/>
  <sheetViews>
    <sheetView workbookViewId="0">
      <selection activeCell="B33" sqref="B33"/>
    </sheetView>
  </sheetViews>
  <sheetFormatPr defaultRowHeight="15" x14ac:dyDescent="0.25"/>
  <cols>
    <col min="1" max="1" width="58.5703125" customWidth="1"/>
    <col min="2" max="2" width="13" customWidth="1"/>
    <col min="3" max="3" width="15.5703125" customWidth="1"/>
  </cols>
  <sheetData>
    <row r="1" spans="1:3" ht="15.75" x14ac:dyDescent="0.25">
      <c r="A1" s="11" t="s">
        <v>117</v>
      </c>
    </row>
    <row r="2" spans="1:3" ht="15.75" x14ac:dyDescent="0.25">
      <c r="A2" s="12" t="s">
        <v>118</v>
      </c>
    </row>
    <row r="3" spans="1:3" x14ac:dyDescent="0.25">
      <c r="A3" s="73" t="s">
        <v>27</v>
      </c>
      <c r="B3" s="16" t="s">
        <v>0</v>
      </c>
      <c r="C3" s="14" t="s">
        <v>0</v>
      </c>
    </row>
    <row r="4" spans="1:3" x14ac:dyDescent="0.25">
      <c r="A4" s="75"/>
      <c r="B4" s="17">
        <v>2022</v>
      </c>
      <c r="C4" s="15">
        <v>2021</v>
      </c>
    </row>
    <row r="5" spans="1:3" x14ac:dyDescent="0.25">
      <c r="A5" s="57" t="s">
        <v>109</v>
      </c>
      <c r="B5" s="58"/>
      <c r="C5" s="18"/>
    </row>
    <row r="6" spans="1:3" x14ac:dyDescent="0.25">
      <c r="A6" s="59"/>
      <c r="B6" s="3"/>
      <c r="C6" s="60"/>
    </row>
    <row r="7" spans="1:3" x14ac:dyDescent="0.25">
      <c r="A7" s="61" t="s">
        <v>8</v>
      </c>
      <c r="B7" s="62"/>
      <c r="C7" s="19"/>
    </row>
    <row r="8" spans="1:3" x14ac:dyDescent="0.25">
      <c r="A8" s="24" t="s">
        <v>73</v>
      </c>
      <c r="B8" s="24">
        <v>47667211</v>
      </c>
      <c r="C8" s="39">
        <v>32956722</v>
      </c>
    </row>
    <row r="9" spans="1:3" x14ac:dyDescent="0.25">
      <c r="A9" s="24" t="s">
        <v>74</v>
      </c>
      <c r="B9" s="24">
        <v>0</v>
      </c>
      <c r="C9" s="39"/>
    </row>
    <row r="10" spans="1:3" x14ac:dyDescent="0.25">
      <c r="A10" s="26" t="s">
        <v>80</v>
      </c>
      <c r="B10" s="27">
        <f>SUM(B8:B9)</f>
        <v>47667211</v>
      </c>
      <c r="C10" s="27">
        <f>SUM(C8:C9)</f>
        <v>32956722</v>
      </c>
    </row>
    <row r="11" spans="1:3" x14ac:dyDescent="0.25">
      <c r="A11" s="28"/>
      <c r="B11" s="55"/>
      <c r="C11" s="39"/>
    </row>
    <row r="12" spans="1:3" x14ac:dyDescent="0.25">
      <c r="A12" s="20" t="s">
        <v>11</v>
      </c>
      <c r="B12" s="55"/>
      <c r="C12" s="39"/>
    </row>
    <row r="13" spans="1:3" x14ac:dyDescent="0.25">
      <c r="A13" s="20" t="s">
        <v>76</v>
      </c>
      <c r="B13" s="70"/>
      <c r="C13" s="70"/>
    </row>
    <row r="14" spans="1:3" x14ac:dyDescent="0.25">
      <c r="A14" s="38" t="s">
        <v>75</v>
      </c>
      <c r="B14" s="70"/>
      <c r="C14" s="39"/>
    </row>
    <row r="15" spans="1:3" x14ac:dyDescent="0.25">
      <c r="A15" s="38" t="s">
        <v>82</v>
      </c>
      <c r="B15" s="55"/>
      <c r="C15" s="39"/>
    </row>
    <row r="16" spans="1:3" x14ac:dyDescent="0.25">
      <c r="A16" s="38" t="s">
        <v>77</v>
      </c>
      <c r="B16" s="39"/>
      <c r="C16" s="39"/>
    </row>
    <row r="17" spans="1:5" x14ac:dyDescent="0.25">
      <c r="A17" s="38"/>
      <c r="B17" s="21"/>
      <c r="C17" s="21"/>
    </row>
    <row r="18" spans="1:5" x14ac:dyDescent="0.25">
      <c r="A18" s="56" t="s">
        <v>9</v>
      </c>
      <c r="B18" s="71"/>
      <c r="C18" s="71"/>
    </row>
    <row r="19" spans="1:5" x14ac:dyDescent="0.25">
      <c r="A19" s="24" t="s">
        <v>79</v>
      </c>
      <c r="B19" s="24">
        <v>-3205615</v>
      </c>
      <c r="C19" s="39">
        <v>-2200340</v>
      </c>
    </row>
    <row r="20" spans="1:5" x14ac:dyDescent="0.25">
      <c r="A20" s="24" t="s">
        <v>78</v>
      </c>
      <c r="B20" s="24">
        <v>-633754</v>
      </c>
      <c r="C20" s="39">
        <v>-433055</v>
      </c>
    </row>
    <row r="21" spans="1:5" x14ac:dyDescent="0.25">
      <c r="A21" s="24"/>
      <c r="B21" s="21"/>
      <c r="C21" s="21"/>
    </row>
    <row r="22" spans="1:5" x14ac:dyDescent="0.25">
      <c r="A22" s="24" t="s">
        <v>18</v>
      </c>
      <c r="B22" s="24">
        <v>-1061214</v>
      </c>
      <c r="C22" s="39">
        <v>-371555</v>
      </c>
    </row>
    <row r="23" spans="1:5" x14ac:dyDescent="0.25">
      <c r="A23" s="24" t="s">
        <v>15</v>
      </c>
      <c r="B23" s="24">
        <v>-29644292</v>
      </c>
      <c r="C23" s="39">
        <v>-26413560</v>
      </c>
    </row>
    <row r="24" spans="1:5" x14ac:dyDescent="0.25">
      <c r="A24" s="24" t="s">
        <v>37</v>
      </c>
      <c r="B24" s="24">
        <v>-31964</v>
      </c>
      <c r="C24" s="51">
        <v>-23262</v>
      </c>
    </row>
    <row r="25" spans="1:5" x14ac:dyDescent="0.25">
      <c r="A25" s="26" t="s">
        <v>81</v>
      </c>
      <c r="B25" s="27">
        <f>SUM(B13:B24)</f>
        <v>-34576839</v>
      </c>
      <c r="C25" s="27">
        <f>SUM(C13:C24)</f>
        <v>-29441772</v>
      </c>
    </row>
    <row r="26" spans="1:5" x14ac:dyDescent="0.25">
      <c r="A26" s="28"/>
      <c r="B26" s="45"/>
      <c r="C26" s="39"/>
    </row>
    <row r="27" spans="1:5" x14ac:dyDescent="0.25">
      <c r="A27" s="53" t="s">
        <v>20</v>
      </c>
      <c r="B27" s="27">
        <f>B10+B25</f>
        <v>13090372</v>
      </c>
      <c r="C27" s="27">
        <f>C10+C25</f>
        <v>3514950</v>
      </c>
    </row>
    <row r="28" spans="1:5" x14ac:dyDescent="0.25">
      <c r="A28" s="54" t="s">
        <v>10</v>
      </c>
      <c r="B28" s="45">
        <f>B27*15%</f>
        <v>1963555.7999999998</v>
      </c>
      <c r="C28" s="45">
        <f>C27*15%</f>
        <v>527242.5</v>
      </c>
    </row>
    <row r="29" spans="1:5" x14ac:dyDescent="0.25">
      <c r="A29" s="53" t="s">
        <v>19</v>
      </c>
      <c r="B29" s="27">
        <f>B27-B28</f>
        <v>11126816.199999999</v>
      </c>
      <c r="C29" s="27">
        <f>C27-C28</f>
        <v>2987707.5</v>
      </c>
    </row>
    <row r="30" spans="1:5" x14ac:dyDescent="0.25">
      <c r="A30" s="39"/>
      <c r="B30" s="39"/>
      <c r="C30" s="39"/>
      <c r="D30" s="3"/>
      <c r="E30" s="3"/>
    </row>
    <row r="31" spans="1:5" x14ac:dyDescent="0.25">
      <c r="D31" s="3"/>
      <c r="E31" s="3"/>
    </row>
    <row r="32" spans="1:5" x14ac:dyDescent="0.25">
      <c r="A32" t="s">
        <v>113</v>
      </c>
      <c r="D32" s="3"/>
      <c r="E32" s="3"/>
    </row>
    <row r="33" spans="1:1" ht="21" x14ac:dyDescent="0.35">
      <c r="A33" s="10" t="s">
        <v>117</v>
      </c>
    </row>
    <row r="35" spans="1:1" ht="21" x14ac:dyDescent="0.35">
      <c r="A35" s="5"/>
    </row>
    <row r="37" spans="1:1" ht="21" x14ac:dyDescent="0.35">
      <c r="A37" s="5"/>
    </row>
  </sheetData>
  <mergeCells count="1">
    <mergeCell ref="A3:A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40"/>
  <sheetViews>
    <sheetView tabSelected="1" workbookViewId="0">
      <selection activeCell="F30" sqref="F30"/>
    </sheetView>
  </sheetViews>
  <sheetFormatPr defaultRowHeight="15" x14ac:dyDescent="0.25"/>
  <cols>
    <col min="1" max="1" width="63.7109375" customWidth="1"/>
    <col min="2" max="2" width="12.42578125" customWidth="1"/>
    <col min="3" max="3" width="12.28515625" customWidth="1"/>
    <col min="4" max="4" width="10.5703125" customWidth="1"/>
    <col min="5" max="5" width="10.7109375" customWidth="1"/>
    <col min="6" max="6" width="10.140625" customWidth="1"/>
    <col min="7" max="7" width="10.7109375" customWidth="1"/>
    <col min="8" max="8" width="11.5703125" customWidth="1"/>
    <col min="9" max="9" width="11" customWidth="1"/>
  </cols>
  <sheetData>
    <row r="1" spans="1:3" ht="15.75" x14ac:dyDescent="0.25">
      <c r="A1" s="11" t="s">
        <v>117</v>
      </c>
    </row>
    <row r="2" spans="1:3" ht="15.75" x14ac:dyDescent="0.25">
      <c r="A2" s="12" t="s">
        <v>118</v>
      </c>
    </row>
    <row r="3" spans="1:3" ht="21" customHeight="1" x14ac:dyDescent="0.25">
      <c r="A3" s="76" t="s">
        <v>91</v>
      </c>
      <c r="B3" s="16" t="s">
        <v>0</v>
      </c>
      <c r="C3" s="16" t="s">
        <v>0</v>
      </c>
    </row>
    <row r="4" spans="1:3" x14ac:dyDescent="0.25">
      <c r="A4" s="77"/>
      <c r="B4" s="17">
        <v>2022</v>
      </c>
      <c r="C4" s="17">
        <v>2021</v>
      </c>
    </row>
    <row r="5" spans="1:3" x14ac:dyDescent="0.25">
      <c r="A5" s="2" t="s">
        <v>56</v>
      </c>
      <c r="B5" s="9"/>
      <c r="C5" s="9"/>
    </row>
    <row r="6" spans="1:3" x14ac:dyDescent="0.25">
      <c r="A6" s="2"/>
    </row>
    <row r="7" spans="1:3" ht="29.25" x14ac:dyDescent="0.25">
      <c r="A7" s="7" t="s">
        <v>38</v>
      </c>
    </row>
    <row r="8" spans="1:3" x14ac:dyDescent="0.25">
      <c r="A8" s="63" t="s">
        <v>86</v>
      </c>
      <c r="B8" s="39">
        <v>57200532</v>
      </c>
      <c r="C8" s="39">
        <v>39548066</v>
      </c>
    </row>
    <row r="9" spans="1:3" x14ac:dyDescent="0.25">
      <c r="A9" s="63" t="s">
        <v>87</v>
      </c>
      <c r="B9" s="39">
        <v>-33483661</v>
      </c>
      <c r="C9" s="39">
        <v>-29049955</v>
      </c>
    </row>
    <row r="10" spans="1:3" x14ac:dyDescent="0.25">
      <c r="A10" s="63" t="s">
        <v>88</v>
      </c>
      <c r="B10" s="39"/>
      <c r="C10" s="39"/>
    </row>
    <row r="11" spans="1:3" x14ac:dyDescent="0.25">
      <c r="A11" s="63" t="s">
        <v>57</v>
      </c>
      <c r="B11" s="39">
        <v>-6144482</v>
      </c>
      <c r="C11" s="39">
        <v>-3050556</v>
      </c>
    </row>
    <row r="12" spans="1:3" x14ac:dyDescent="0.25">
      <c r="A12" s="63" t="s">
        <v>51</v>
      </c>
      <c r="B12" s="39"/>
      <c r="C12" s="39"/>
    </row>
    <row r="13" spans="1:3" x14ac:dyDescent="0.25">
      <c r="A13" s="64" t="s">
        <v>24</v>
      </c>
      <c r="B13" s="39">
        <v>-2393299</v>
      </c>
      <c r="C13" s="39"/>
    </row>
    <row r="14" spans="1:3" x14ac:dyDescent="0.25">
      <c r="A14" s="65" t="s">
        <v>40</v>
      </c>
      <c r="B14" s="39">
        <f>SUM(B8:B13)</f>
        <v>15179090</v>
      </c>
      <c r="C14" s="39">
        <f>SUM(C8:C13)</f>
        <v>7447555</v>
      </c>
    </row>
    <row r="15" spans="1:3" x14ac:dyDescent="0.25">
      <c r="A15" s="64"/>
      <c r="B15" s="39"/>
      <c r="C15" s="39"/>
    </row>
    <row r="16" spans="1:3" ht="13.5" customHeight="1" x14ac:dyDescent="0.25">
      <c r="A16" s="65" t="s">
        <v>45</v>
      </c>
      <c r="B16" s="39"/>
      <c r="C16" s="39"/>
    </row>
    <row r="17" spans="1:3" ht="13.5" customHeight="1" x14ac:dyDescent="0.25">
      <c r="A17" s="64" t="s">
        <v>41</v>
      </c>
      <c r="B17" s="39">
        <v>-6287558</v>
      </c>
      <c r="C17" s="39">
        <v>0</v>
      </c>
    </row>
    <row r="18" spans="1:3" ht="13.5" customHeight="1" x14ac:dyDescent="0.25">
      <c r="A18" s="64" t="s">
        <v>42</v>
      </c>
      <c r="B18" s="39">
        <v>0</v>
      </c>
      <c r="C18" s="39">
        <v>0</v>
      </c>
    </row>
    <row r="19" spans="1:3" ht="13.5" customHeight="1" x14ac:dyDescent="0.25">
      <c r="A19" s="64" t="s">
        <v>89</v>
      </c>
      <c r="B19" s="39">
        <v>0</v>
      </c>
      <c r="C19" s="39">
        <v>0</v>
      </c>
    </row>
    <row r="20" spans="1:3" ht="13.5" customHeight="1" x14ac:dyDescent="0.25">
      <c r="A20" s="64" t="s">
        <v>43</v>
      </c>
      <c r="B20" s="39">
        <v>0</v>
      </c>
      <c r="C20" s="39">
        <v>0</v>
      </c>
    </row>
    <row r="21" spans="1:3" x14ac:dyDescent="0.25">
      <c r="A21" s="64" t="s">
        <v>39</v>
      </c>
      <c r="B21" s="39">
        <v>0</v>
      </c>
      <c r="C21" s="39">
        <v>0</v>
      </c>
    </row>
    <row r="22" spans="1:3" x14ac:dyDescent="0.25">
      <c r="A22" s="65" t="s">
        <v>44</v>
      </c>
      <c r="B22" s="39">
        <f>SUM(B17:B21)</f>
        <v>-6287558</v>
      </c>
      <c r="C22" s="39">
        <f>SUM(C17:C21)</f>
        <v>0</v>
      </c>
    </row>
    <row r="23" spans="1:3" x14ac:dyDescent="0.25">
      <c r="A23" s="66"/>
      <c r="B23" s="39"/>
      <c r="C23" s="39"/>
    </row>
    <row r="24" spans="1:3" ht="29.25" x14ac:dyDescent="0.25">
      <c r="A24" s="65" t="s">
        <v>46</v>
      </c>
      <c r="B24" s="39"/>
      <c r="C24" s="39"/>
    </row>
    <row r="25" spans="1:3" x14ac:dyDescent="0.25">
      <c r="A25" s="64" t="s">
        <v>47</v>
      </c>
      <c r="B25" s="39">
        <v>0</v>
      </c>
      <c r="C25" s="39">
        <v>0</v>
      </c>
    </row>
    <row r="26" spans="1:3" x14ac:dyDescent="0.25">
      <c r="A26" s="64" t="s">
        <v>48</v>
      </c>
      <c r="B26" s="39">
        <v>0</v>
      </c>
      <c r="C26" s="39">
        <v>0</v>
      </c>
    </row>
    <row r="27" spans="1:3" x14ac:dyDescent="0.25">
      <c r="A27" s="64" t="s">
        <v>49</v>
      </c>
      <c r="B27" s="39">
        <v>0</v>
      </c>
      <c r="C27" s="39">
        <v>0</v>
      </c>
    </row>
    <row r="28" spans="1:3" x14ac:dyDescent="0.25">
      <c r="A28" s="64" t="s">
        <v>50</v>
      </c>
      <c r="B28" s="39">
        <v>0</v>
      </c>
      <c r="C28" s="39">
        <v>0</v>
      </c>
    </row>
    <row r="29" spans="1:3" x14ac:dyDescent="0.25">
      <c r="A29" s="64" t="s">
        <v>25</v>
      </c>
      <c r="B29" s="39">
        <v>0</v>
      </c>
      <c r="C29" s="39">
        <v>0</v>
      </c>
    </row>
    <row r="30" spans="1:3" x14ac:dyDescent="0.25">
      <c r="A30" s="64" t="s">
        <v>39</v>
      </c>
      <c r="B30" s="39">
        <v>-2669115</v>
      </c>
      <c r="C30" s="39">
        <v>0</v>
      </c>
    </row>
    <row r="31" spans="1:3" x14ac:dyDescent="0.25">
      <c r="A31" s="65" t="s">
        <v>52</v>
      </c>
      <c r="B31" s="39">
        <f>SUM(B25:B30)</f>
        <v>-2669115</v>
      </c>
      <c r="C31" s="39">
        <v>0</v>
      </c>
    </row>
    <row r="32" spans="1:3" x14ac:dyDescent="0.25">
      <c r="A32" s="66"/>
      <c r="B32" s="39"/>
      <c r="C32" s="39"/>
    </row>
    <row r="33" spans="1:3" x14ac:dyDescent="0.25">
      <c r="A33" s="65" t="s">
        <v>53</v>
      </c>
      <c r="B33" s="39">
        <v>-1225138</v>
      </c>
      <c r="C33" s="39">
        <v>9462877</v>
      </c>
    </row>
    <row r="34" spans="1:3" x14ac:dyDescent="0.25">
      <c r="A34" s="67" t="s">
        <v>54</v>
      </c>
      <c r="B34" s="39">
        <v>7447555</v>
      </c>
      <c r="C34" s="39">
        <v>16910431</v>
      </c>
    </row>
    <row r="35" spans="1:3" x14ac:dyDescent="0.25">
      <c r="A35" s="67" t="s">
        <v>90</v>
      </c>
      <c r="B35" s="39">
        <v>0</v>
      </c>
      <c r="C35" s="39"/>
    </row>
    <row r="36" spans="1:3" x14ac:dyDescent="0.25">
      <c r="A36" s="68" t="s">
        <v>55</v>
      </c>
      <c r="B36" s="39">
        <v>6222417</v>
      </c>
      <c r="C36" s="39">
        <v>7447555</v>
      </c>
    </row>
    <row r="37" spans="1:3" x14ac:dyDescent="0.25">
      <c r="A37" s="69"/>
      <c r="B37" s="39"/>
      <c r="C37" s="39"/>
    </row>
    <row r="38" spans="1:3" x14ac:dyDescent="0.25">
      <c r="A38" s="6"/>
    </row>
    <row r="39" spans="1:3" x14ac:dyDescent="0.25">
      <c r="A39" t="s">
        <v>113</v>
      </c>
    </row>
    <row r="40" spans="1:3" ht="21" x14ac:dyDescent="0.35">
      <c r="A40" s="10" t="s">
        <v>119</v>
      </c>
    </row>
  </sheetData>
  <mergeCells count="1">
    <mergeCell ref="A3:A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Pasqyra e Pozicionit Financiar</vt:lpstr>
      <vt:lpstr>PASH-sipas natyres</vt:lpstr>
      <vt:lpstr>PASH-sipas funksionit</vt:lpstr>
      <vt:lpstr>Pasqyra CashFlow-direkte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Windows User</cp:lastModifiedBy>
  <cp:lastPrinted>2020-06-10T12:23:53Z</cp:lastPrinted>
  <dcterms:created xsi:type="dcterms:W3CDTF">2016-08-04T12:40:37Z</dcterms:created>
  <dcterms:modified xsi:type="dcterms:W3CDTF">2023-05-18T10:18:39Z</dcterms:modified>
</cp:coreProperties>
</file>