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65" windowHeight="14400" activeTab="1"/>
  </bookViews>
  <sheets>
    <sheet name="BILANCI" sheetId="1" r:id="rId1"/>
    <sheet name="PASH" sheetId="2" r:id="rId2"/>
    <sheet name="CASH FLOW" sheetId="3" r:id="rId3"/>
  </sheets>
  <calcPr calcId="125725"/>
</workbook>
</file>

<file path=xl/calcChain.xml><?xml version="1.0" encoding="utf-8"?>
<calcChain xmlns="http://schemas.openxmlformats.org/spreadsheetml/2006/main">
  <c r="E28" i="3"/>
  <c r="E13"/>
  <c r="E11"/>
  <c r="E20"/>
  <c r="D39"/>
  <c r="E31"/>
  <c r="D31"/>
  <c r="E25"/>
  <c r="D25"/>
  <c r="D17"/>
  <c r="D33" s="1"/>
  <c r="F15"/>
  <c r="E7"/>
  <c r="E17" s="1"/>
  <c r="E33" s="1"/>
  <c r="E36" s="1"/>
  <c r="D7"/>
</calcChain>
</file>

<file path=xl/sharedStrings.xml><?xml version="1.0" encoding="utf-8"?>
<sst xmlns="http://schemas.openxmlformats.org/spreadsheetml/2006/main" count="196" uniqueCount="153">
  <si>
    <t>A K T I V E T</t>
  </si>
  <si>
    <t>I     Aktivet Afatshkurtra</t>
  </si>
  <si>
    <t xml:space="preserve">1    Mjete Monetare </t>
  </si>
  <si>
    <t xml:space="preserve">2    Derivative dhe Aktive Financiare te Mbajtura </t>
  </si>
  <si>
    <t>(i)</t>
  </si>
  <si>
    <t>Derivativet</t>
  </si>
  <si>
    <t>(ii)</t>
  </si>
  <si>
    <t>Aktivet e mbajtura per tregetim</t>
  </si>
  <si>
    <t>Totali</t>
  </si>
  <si>
    <t>3    Aktive te tjera financiare afatshkurtra</t>
  </si>
  <si>
    <t>Llogari / kerkesa te arketueshme</t>
  </si>
  <si>
    <t>Llogari / kerkesa te tjera te arketueshme</t>
  </si>
  <si>
    <t>(iii)</t>
  </si>
  <si>
    <t>Instrumente te tjera borxhi</t>
  </si>
  <si>
    <t>(iv)</t>
  </si>
  <si>
    <t>Investime te tjera financiare</t>
  </si>
  <si>
    <t>4    Inventari</t>
  </si>
  <si>
    <t>Lendet e para</t>
  </si>
  <si>
    <t>Prodhim ne proces</t>
  </si>
  <si>
    <t>Produkte te gatshme</t>
  </si>
  <si>
    <t>Mallra per rishitje</t>
  </si>
  <si>
    <t>(v)</t>
  </si>
  <si>
    <t>Parapagesat per furnizime</t>
  </si>
  <si>
    <t>5   Aktive biologjike afatshkurtra</t>
  </si>
  <si>
    <t>6   Aktive afatshkurtra te mbajtura per shitje</t>
  </si>
  <si>
    <t>7   Parapagimet dhe shpenzimet e shtyra</t>
  </si>
  <si>
    <t>II   Aktivet Afatgjata</t>
  </si>
  <si>
    <t>1   Investimet financiare afatgjata</t>
  </si>
  <si>
    <t>Aksione dhe pjesemarje te tjera ne njesi te kont.</t>
  </si>
  <si>
    <t>Aksione dhe investime te tjera ne pjesemarrje</t>
  </si>
  <si>
    <t>Aksione dhe letra me vlere</t>
  </si>
  <si>
    <t>Llogari/Kerkesa te arketueshme afatgjata</t>
  </si>
  <si>
    <t>2   Aktive afatgjata materiale</t>
  </si>
  <si>
    <t xml:space="preserve">(i) </t>
  </si>
  <si>
    <t>Toka</t>
  </si>
  <si>
    <t>Ndertesa</t>
  </si>
  <si>
    <t>Makineri dhe pajisje</t>
  </si>
  <si>
    <t>Aktive te tjera afatgjata materiale (me vlere kon)</t>
  </si>
  <si>
    <t>3   Aktive biologjike afatgjata</t>
  </si>
  <si>
    <t>4   Aktive afatgjata jomateriale</t>
  </si>
  <si>
    <t>Emri i mire</t>
  </si>
  <si>
    <t>Shpenzimet e zhvillimit</t>
  </si>
  <si>
    <t>Aktive te tjera afatgjata jomaterjale</t>
  </si>
  <si>
    <t>5   Kapital aksionar i papaguar</t>
  </si>
  <si>
    <t>6   Aktive te tjera afatgjata (ne proces)</t>
  </si>
  <si>
    <t>D E T Y R I M E T   D H E   K A P I T A L I</t>
  </si>
  <si>
    <t xml:space="preserve">I  Detyrimet afatshurtra </t>
  </si>
  <si>
    <t xml:space="preserve">1  Derivativet </t>
  </si>
  <si>
    <t xml:space="preserve">2  Huamarrjet </t>
  </si>
  <si>
    <t>Huate dhe obligacionet afatshkurtra</t>
  </si>
  <si>
    <t>Kthimet/Ripagesat e huave afatgjata</t>
  </si>
  <si>
    <t>Bono te konvertueshme</t>
  </si>
  <si>
    <t>3  Huate dhe parapagimet</t>
  </si>
  <si>
    <t>Te pagueshme ndaj furnitoreve</t>
  </si>
  <si>
    <t>Te pagueshme ndaj punonjesve</t>
  </si>
  <si>
    <t>Detyrime tatimore</t>
  </si>
  <si>
    <t>Hua te tjera</t>
  </si>
  <si>
    <t>Parapagimet e arketuara</t>
  </si>
  <si>
    <t>(vi)</t>
  </si>
  <si>
    <t xml:space="preserve">Detyrime te tjera </t>
  </si>
  <si>
    <t>4  Grantet dhe te ardhurat e shtyra</t>
  </si>
  <si>
    <t>5  Provizionet afatshkurtra</t>
  </si>
  <si>
    <t>II  Detyrimet afatgjata</t>
  </si>
  <si>
    <t>1  Huate afatgjata</t>
  </si>
  <si>
    <t xml:space="preserve">Hua, bono dhe detyrime nga qeraja financiare </t>
  </si>
  <si>
    <t xml:space="preserve">Bonot e konvertueshme </t>
  </si>
  <si>
    <t xml:space="preserve">2  Huamarrje te tjera afatgjata </t>
  </si>
  <si>
    <t>3  Provizionet afatgjata</t>
  </si>
  <si>
    <t xml:space="preserve">4  Grantet dhe te ardhurat e shtyra </t>
  </si>
  <si>
    <t>III Kapitali</t>
  </si>
  <si>
    <t>1  Aksionet e pakices</t>
  </si>
  <si>
    <t>2  Kapitali i aksionereve te shoqerise meme</t>
  </si>
  <si>
    <t>3  Kapitali aksionar</t>
  </si>
  <si>
    <t>4  Primi i aksionit</t>
  </si>
  <si>
    <t>5  Aksionet e thesarit (Negative)</t>
  </si>
  <si>
    <t>6  Rezerva statusore</t>
  </si>
  <si>
    <t>7  Rezerva ligjore</t>
  </si>
  <si>
    <t>8  Rezerva te tjera</t>
  </si>
  <si>
    <t>9  Fitimet e pashperndara</t>
  </si>
  <si>
    <t>10Fitimi (Humbja)  evitit financiar</t>
  </si>
  <si>
    <t>Viti ushtrimor</t>
  </si>
  <si>
    <t>Viti paraardhes</t>
  </si>
  <si>
    <t>Pershkrimi I elementeve</t>
  </si>
  <si>
    <t>Ref.</t>
  </si>
  <si>
    <t>Nr</t>
  </si>
  <si>
    <t>TOTALI I AKTIVEVE</t>
  </si>
  <si>
    <t>TOTALI I DETYRIMEVE</t>
  </si>
  <si>
    <t>TOTALI I PASIVEVE</t>
  </si>
  <si>
    <t>Pasqyra e Fluksit te Parase ( Metoda Indirekte )</t>
  </si>
  <si>
    <t>31 Dhjetor 2013</t>
  </si>
  <si>
    <t>Fitimi para tatimit</t>
  </si>
  <si>
    <t>Rregullime për:</t>
  </si>
  <si>
    <t xml:space="preserve">Amortizimin i AAM </t>
  </si>
  <si>
    <t xml:space="preserve">Tatim fitimi </t>
  </si>
  <si>
    <t>Levizjet ne Kapitali  Qarkullues</t>
  </si>
  <si>
    <t>Rritje(-)/rënie(+) në tepricën e kërkesave të arkëtueshme nga  aktiviteti, si dhe kërkesave të arkëtueshme të tjera</t>
  </si>
  <si>
    <t>Rritje/rënie në tepricën inventarit</t>
  </si>
  <si>
    <t>Rritje/rënie në tepricën e detyrimeve, për t’u paguar nga aktiviteti</t>
  </si>
  <si>
    <t>Rritje/renie ne parapagime te ardhura te shtyra</t>
  </si>
  <si>
    <t>Rritje/renie ne shpenzimet e shtyra</t>
  </si>
  <si>
    <t>Mjetet Monetare  neto nga aktivitetet e shfrytëzimit</t>
  </si>
  <si>
    <t>Fluksi monetar nga veprimtaritë investuese</t>
  </si>
  <si>
    <t>Blerja e shoqërisë së kontrolluar  minus paratë e arkëtuara</t>
  </si>
  <si>
    <t>Rritje /renie  aktiveve afatgjata  materiale</t>
  </si>
  <si>
    <t>Rritje /renie  aktiveve afatgjata  materiale (investime proces)</t>
  </si>
  <si>
    <t>Rritje /renie  aktiveve afatgjata Jo-materiale</t>
  </si>
  <si>
    <t>Mjete Monetare neto e përdorur në aktivitetet investuese</t>
  </si>
  <si>
    <t>Fluksi monetar nga veprimtaritë financiare</t>
  </si>
  <si>
    <t>Të ardhura nga emetimi i kapitalit aksioner</t>
  </si>
  <si>
    <t>Rritje/rënie në Ne kapital</t>
  </si>
  <si>
    <t>Rritje/rënie nëHuate Afat-gjate</t>
  </si>
  <si>
    <t>Rritje/rënie nëHuate Afat-shkurter</t>
  </si>
  <si>
    <t xml:space="preserve">Dividendët te paguar </t>
  </si>
  <si>
    <t>Mjete Monetare neto e përdorur në aktivitetet financiare</t>
  </si>
  <si>
    <t>Rritja (+)/rënia(-) neto e mjeteve monetare</t>
  </si>
  <si>
    <t>Mjetet monetare në fillim të periudhës kontabël</t>
  </si>
  <si>
    <t>Mjetet monetare në fund të periudhës kontabël</t>
  </si>
  <si>
    <t xml:space="preserve">CHECK </t>
  </si>
  <si>
    <r>
      <t xml:space="preserve">ILIA </t>
    </r>
    <r>
      <rPr>
        <b/>
        <sz val="12"/>
        <rFont val="Calibri"/>
        <family val="2"/>
      </rPr>
      <t>Ç</t>
    </r>
    <r>
      <rPr>
        <b/>
        <sz val="12"/>
        <rFont val="Times New Roman"/>
        <family val="1"/>
      </rPr>
      <t>E</t>
    </r>
    <r>
      <rPr>
        <b/>
        <sz val="12"/>
        <rFont val="Calibri"/>
        <family val="2"/>
      </rPr>
      <t>Ç</t>
    </r>
    <r>
      <rPr>
        <b/>
        <sz val="12"/>
        <rFont val="Times New Roman"/>
        <family val="1"/>
      </rPr>
      <t>E</t>
    </r>
  </si>
  <si>
    <t>K82004004F</t>
  </si>
  <si>
    <t>TOTALI I DETYRIMEVE AFATSHKURTRA (I)</t>
  </si>
  <si>
    <t>TOTALI I AKTIVE VE AFATSHKURTRA (I)</t>
  </si>
  <si>
    <t>TOTALI I AKTIVE VE AFATGJATA (II)</t>
  </si>
  <si>
    <t>TOTALI I DETYRIMEVE AFATGJATA (II)</t>
  </si>
  <si>
    <t>TOTALI I KAPITALI  (III)</t>
  </si>
  <si>
    <t>Pershkrimi i elementeve</t>
  </si>
  <si>
    <t xml:space="preserve">Shitjet neto </t>
  </si>
  <si>
    <t>Te ardhura te tjera nga veprimtarite e shfrytezimi</t>
  </si>
  <si>
    <t>Ndryshime ne inventarin e produkteve te gateshme dhe punes ne proces</t>
  </si>
  <si>
    <t xml:space="preserve">Puna e kryer nga njesite ekonomike raportuese per qellimet e veta dhe e kapitalizuar </t>
  </si>
  <si>
    <t xml:space="preserve">Mallra, lendet e para dhe sherbimet </t>
  </si>
  <si>
    <t>Shpenzime te tjera nga veprimtarite e shfrytezimit</t>
  </si>
  <si>
    <t xml:space="preserve">Shpenzime te personelit </t>
  </si>
  <si>
    <t xml:space="preserve">Pagat </t>
  </si>
  <si>
    <t xml:space="preserve">Shpenzimet e sigurimeve shoqerore </t>
  </si>
  <si>
    <t>Shpenzimet per bonuse</t>
  </si>
  <si>
    <t xml:space="preserve">Renia ne vlere (Zhvleresimi) dhe amortizimi </t>
  </si>
  <si>
    <t>Totali i shpenzimeve (5-8)</t>
  </si>
  <si>
    <t xml:space="preserve">Fitim (humbja) nga veprimtarite e shfrytezimit (1+ 2 +/- 3+/- 4 -9) </t>
  </si>
  <si>
    <t>Shpenzime te panjohura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</si>
  <si>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</si>
  <si>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</si>
  <si>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</si>
  <si>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>Te ardhurat dhe shpenzimet financiare nga investime te tjera financiare afatgjata</t>
  </si>
  <si>
    <t>Te ardhurat dhe shpenzimet nga interesat</t>
  </si>
  <si>
    <t xml:space="preserve">Fitimet (Humbjet) nga kursi i kembimit </t>
  </si>
  <si>
    <t xml:space="preserve">Te ardhurat dhe shpenzimet e tjera financiare </t>
  </si>
  <si>
    <t>Totali i te ardhurave dhe shpenzimeve financiare (9+13.1 +/- 13.2 +/- 13.3 +/- 13.4)</t>
  </si>
  <si>
    <t>Fitimi (humbja) para tatimit (9 +/-14)</t>
  </si>
  <si>
    <t>Shpenzimet e tatimit mbi fitimin</t>
  </si>
  <si>
    <t>Fitim (humbja) neto e vitit financiar  (15-16)</t>
  </si>
  <si>
    <t xml:space="preserve">Pjese e fitimit neto per aksioneret e shoqerise meme </t>
  </si>
  <si>
    <t>Pjese e fitimit neto per aksioneret e pakices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</si>
</sst>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indexed="10"/>
      <name val="Times New Roman"/>
      <family val="1"/>
    </font>
    <font>
      <sz val="11"/>
      <color rgb="FFFF0000"/>
      <name val="Times New Roman"/>
      <family val="1"/>
    </font>
    <font>
      <b/>
      <sz val="12"/>
      <name val="Calibri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164" fontId="2" fillId="0" borderId="1" xfId="1" applyNumberFormat="1" applyFont="1" applyBorder="1"/>
    <xf numFmtId="164" fontId="2" fillId="0" borderId="0" xfId="0" applyNumberFormat="1" applyFont="1"/>
    <xf numFmtId="164" fontId="3" fillId="0" borderId="1" xfId="1" applyNumberFormat="1" applyFont="1" applyBorder="1"/>
    <xf numFmtId="0" fontId="3" fillId="0" borderId="0" xfId="0" applyFont="1"/>
    <xf numFmtId="164" fontId="3" fillId="0" borderId="1" xfId="1" applyNumberFormat="1" applyFont="1" applyBorder="1" applyAlignment="1">
      <alignment horizontal="right"/>
    </xf>
    <xf numFmtId="164" fontId="4" fillId="2" borderId="0" xfId="1" applyNumberFormat="1" applyFont="1" applyFill="1" applyAlignment="1"/>
    <xf numFmtId="164" fontId="5" fillId="3" borderId="0" xfId="1" applyNumberFormat="1" applyFont="1" applyFill="1" applyBorder="1" applyAlignment="1">
      <alignment horizontal="right"/>
    </xf>
    <xf numFmtId="164" fontId="5" fillId="2" borderId="0" xfId="1" applyNumberFormat="1" applyFont="1" applyFill="1"/>
    <xf numFmtId="164" fontId="5" fillId="3" borderId="0" xfId="1" applyNumberFormat="1" applyFont="1" applyFill="1" applyBorder="1" applyAlignment="1"/>
    <xf numFmtId="164" fontId="6" fillId="2" borderId="0" xfId="1" applyNumberFormat="1" applyFont="1" applyFill="1" applyBorder="1" applyAlignment="1">
      <alignment horizontal="center" vertical="center"/>
    </xf>
    <xf numFmtId="164" fontId="5" fillId="2" borderId="0" xfId="1" applyNumberFormat="1" applyFont="1" applyFill="1" applyBorder="1"/>
    <xf numFmtId="164" fontId="5" fillId="3" borderId="0" xfId="1" applyNumberFormat="1" applyFont="1" applyFill="1" applyBorder="1" applyAlignment="1">
      <alignment horizontal="center"/>
    </xf>
    <xf numFmtId="164" fontId="6" fillId="2" borderId="0" xfId="1" applyNumberFormat="1" applyFont="1" applyFill="1" applyBorder="1"/>
    <xf numFmtId="164" fontId="6" fillId="3" borderId="3" xfId="1" applyNumberFormat="1" applyFont="1" applyFill="1" applyBorder="1" applyAlignment="1">
      <alignment horizontal="right"/>
    </xf>
    <xf numFmtId="164" fontId="6" fillId="3" borderId="0" xfId="1" applyNumberFormat="1" applyFont="1" applyFill="1" applyBorder="1" applyAlignment="1">
      <alignment horizontal="right" wrapText="1"/>
    </xf>
    <xf numFmtId="164" fontId="5" fillId="3" borderId="0" xfId="1" applyNumberFormat="1" applyFont="1" applyFill="1" applyAlignment="1">
      <alignment horizontal="right"/>
    </xf>
    <xf numFmtId="164" fontId="6" fillId="3" borderId="0" xfId="1" applyNumberFormat="1" applyFont="1" applyFill="1"/>
    <xf numFmtId="164" fontId="6" fillId="3" borderId="0" xfId="1" applyNumberFormat="1" applyFont="1" applyFill="1" applyBorder="1" applyAlignment="1"/>
    <xf numFmtId="164" fontId="6" fillId="3" borderId="0" xfId="1" applyNumberFormat="1" applyFont="1" applyFill="1" applyAlignment="1">
      <alignment horizontal="right"/>
    </xf>
    <xf numFmtId="164" fontId="7" fillId="3" borderId="0" xfId="1" applyNumberFormat="1" applyFont="1" applyFill="1" applyAlignment="1"/>
    <xf numFmtId="164" fontId="7" fillId="3" borderId="0" xfId="1" applyNumberFormat="1" applyFont="1" applyFill="1" applyBorder="1" applyAlignment="1"/>
    <xf numFmtId="164" fontId="7" fillId="3" borderId="0" xfId="1" applyNumberFormat="1" applyFont="1" applyFill="1"/>
    <xf numFmtId="164" fontId="7" fillId="3" borderId="0" xfId="1" applyNumberFormat="1" applyFont="1" applyFill="1" applyAlignment="1">
      <alignment horizontal="right"/>
    </xf>
    <xf numFmtId="164" fontId="8" fillId="3" borderId="0" xfId="1" applyNumberFormat="1" applyFont="1" applyFill="1" applyAlignment="1"/>
    <xf numFmtId="164" fontId="8" fillId="3" borderId="0" xfId="1" applyNumberFormat="1" applyFont="1" applyFill="1" applyBorder="1" applyAlignment="1"/>
    <xf numFmtId="164" fontId="5" fillId="3" borderId="0" xfId="1" applyNumberFormat="1" applyFont="1" applyFill="1" applyAlignment="1">
      <alignment horizontal="left" vertical="center" wrapText="1"/>
    </xf>
    <xf numFmtId="164" fontId="5" fillId="3" borderId="0" xfId="1" applyNumberFormat="1" applyFont="1" applyFill="1" applyBorder="1" applyAlignment="1">
      <alignment vertical="center" wrapText="1"/>
    </xf>
    <xf numFmtId="164" fontId="7" fillId="3" borderId="0" xfId="1" applyNumberFormat="1" applyFont="1" applyFill="1" applyBorder="1" applyAlignment="1">
      <alignment horizontal="center" vertical="center"/>
    </xf>
    <xf numFmtId="164" fontId="5" fillId="3" borderId="0" xfId="1" applyNumberFormat="1" applyFont="1" applyFill="1" applyBorder="1" applyAlignment="1">
      <alignment wrapText="1"/>
    </xf>
    <xf numFmtId="164" fontId="6" fillId="3" borderId="4" xfId="1" applyNumberFormat="1" applyFont="1" applyFill="1" applyBorder="1" applyAlignment="1">
      <alignment horizontal="right"/>
    </xf>
    <xf numFmtId="164" fontId="6" fillId="3" borderId="5" xfId="1" applyNumberFormat="1" applyFont="1" applyFill="1" applyBorder="1"/>
    <xf numFmtId="164" fontId="8" fillId="3" borderId="0" xfId="1" applyNumberFormat="1" applyFont="1" applyFill="1"/>
    <xf numFmtId="164" fontId="8" fillId="2" borderId="0" xfId="1" applyNumberFormat="1" applyFont="1" applyFill="1" applyBorder="1"/>
    <xf numFmtId="164" fontId="5" fillId="2" borderId="5" xfId="1" applyNumberFormat="1" applyFont="1" applyFill="1" applyBorder="1"/>
    <xf numFmtId="164" fontId="6" fillId="2" borderId="6" xfId="1" applyNumberFormat="1" applyFont="1" applyFill="1" applyBorder="1"/>
    <xf numFmtId="164" fontId="9" fillId="2" borderId="0" xfId="1" applyNumberFormat="1" applyFont="1" applyFill="1"/>
    <xf numFmtId="164" fontId="9" fillId="3" borderId="0" xfId="1" applyNumberFormat="1" applyFont="1" applyFill="1" applyBorder="1"/>
    <xf numFmtId="164" fontId="10" fillId="2" borderId="0" xfId="1" applyNumberFormat="1" applyFont="1" applyFill="1" applyBorder="1"/>
    <xf numFmtId="164" fontId="4" fillId="2" borderId="0" xfId="1" applyNumberFormat="1" applyFont="1" applyFill="1" applyAlignment="1">
      <alignment horizontal="center"/>
    </xf>
    <xf numFmtId="164" fontId="5" fillId="3" borderId="0" xfId="1" applyNumberFormat="1" applyFont="1" applyFill="1" applyBorder="1" applyAlignment="1">
      <alignment horizontal="center"/>
    </xf>
    <xf numFmtId="164" fontId="5" fillId="3" borderId="2" xfId="1" applyNumberFormat="1" applyFont="1" applyFill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/>
    <xf numFmtId="164" fontId="13" fillId="0" borderId="1" xfId="1" applyNumberFormat="1" applyFont="1" applyBorder="1"/>
    <xf numFmtId="164" fontId="1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"/>
  <sheetViews>
    <sheetView topLeftCell="A64" workbookViewId="0">
      <selection activeCell="E96" sqref="E96"/>
    </sheetView>
  </sheetViews>
  <sheetFormatPr defaultRowHeight="12" customHeight="1"/>
  <cols>
    <col min="1" max="1" width="36.7109375" style="7" customWidth="1"/>
    <col min="2" max="2" width="34.140625" style="2" customWidth="1"/>
    <col min="3" max="3" width="8.7109375" style="2" customWidth="1"/>
    <col min="4" max="4" width="10.7109375" style="2" customWidth="1"/>
    <col min="5" max="5" width="14.7109375" style="2" customWidth="1"/>
    <col min="6" max="6" width="9.5703125" style="2" bestFit="1" customWidth="1"/>
    <col min="7" max="16384" width="9.140625" style="2"/>
  </cols>
  <sheetData>
    <row r="1" spans="1:5" ht="12" customHeight="1">
      <c r="A1" s="3" t="s">
        <v>84</v>
      </c>
      <c r="B1" s="3" t="s">
        <v>82</v>
      </c>
      <c r="C1" s="3" t="s">
        <v>83</v>
      </c>
      <c r="D1" s="3" t="s">
        <v>80</v>
      </c>
      <c r="E1" s="3" t="s">
        <v>81</v>
      </c>
    </row>
    <row r="2" spans="1:5" ht="12" customHeight="1">
      <c r="A2" s="3" t="s">
        <v>0</v>
      </c>
      <c r="B2" s="1"/>
      <c r="C2" s="1"/>
      <c r="D2" s="4">
        <v>0</v>
      </c>
      <c r="E2" s="4">
        <v>0</v>
      </c>
    </row>
    <row r="3" spans="1:5" ht="12" customHeight="1">
      <c r="A3" s="3" t="s">
        <v>1</v>
      </c>
      <c r="B3" s="1"/>
      <c r="C3" s="1">
        <v>1</v>
      </c>
      <c r="D3" s="4">
        <v>0</v>
      </c>
      <c r="E3" s="4">
        <v>0</v>
      </c>
    </row>
    <row r="4" spans="1:5" ht="12" customHeight="1">
      <c r="A4" s="3" t="s">
        <v>2</v>
      </c>
      <c r="B4" s="1"/>
      <c r="C4" s="1">
        <v>2</v>
      </c>
      <c r="D4" s="4">
        <v>439684.15419999999</v>
      </c>
      <c r="E4" s="4">
        <v>60951.82</v>
      </c>
    </row>
    <row r="5" spans="1:5" ht="12" customHeight="1">
      <c r="A5" s="3" t="s">
        <v>3</v>
      </c>
      <c r="B5" s="1"/>
      <c r="C5" s="1">
        <v>3</v>
      </c>
      <c r="D5" s="4">
        <v>0</v>
      </c>
      <c r="E5" s="4">
        <v>0</v>
      </c>
    </row>
    <row r="6" spans="1:5" ht="12" customHeight="1">
      <c r="A6" s="3" t="s">
        <v>4</v>
      </c>
      <c r="B6" s="1" t="s">
        <v>5</v>
      </c>
      <c r="C6" s="1">
        <v>4</v>
      </c>
      <c r="D6" s="4">
        <v>0</v>
      </c>
      <c r="E6" s="4">
        <v>0</v>
      </c>
    </row>
    <row r="7" spans="1:5" ht="12" customHeight="1">
      <c r="A7" s="3" t="s">
        <v>6</v>
      </c>
      <c r="B7" s="1" t="s">
        <v>7</v>
      </c>
      <c r="C7" s="1">
        <v>5</v>
      </c>
      <c r="D7" s="4">
        <v>0</v>
      </c>
      <c r="E7" s="4">
        <v>0</v>
      </c>
    </row>
    <row r="8" spans="1:5" ht="12" customHeight="1">
      <c r="A8" s="3"/>
      <c r="B8" s="3" t="s">
        <v>8</v>
      </c>
      <c r="C8" s="1"/>
      <c r="D8" s="6">
        <v>439684</v>
      </c>
      <c r="E8" s="6">
        <v>60952</v>
      </c>
    </row>
    <row r="9" spans="1:5" ht="12" customHeight="1">
      <c r="A9" s="3" t="s">
        <v>9</v>
      </c>
      <c r="B9" s="1"/>
      <c r="C9" s="1">
        <v>7</v>
      </c>
      <c r="D9" s="4">
        <v>0</v>
      </c>
      <c r="E9" s="4">
        <v>0</v>
      </c>
    </row>
    <row r="10" spans="1:5" ht="12" customHeight="1">
      <c r="A10" s="3" t="s">
        <v>4</v>
      </c>
      <c r="B10" s="1" t="s">
        <v>10</v>
      </c>
      <c r="C10" s="1">
        <v>8</v>
      </c>
      <c r="D10" s="4"/>
      <c r="E10" s="4">
        <v>360000</v>
      </c>
    </row>
    <row r="11" spans="1:5" ht="12" customHeight="1">
      <c r="A11" s="3" t="s">
        <v>6</v>
      </c>
      <c r="B11" s="1" t="s">
        <v>11</v>
      </c>
      <c r="C11" s="1">
        <v>9</v>
      </c>
      <c r="D11" s="4">
        <v>1459449</v>
      </c>
      <c r="E11" s="4">
        <v>553000</v>
      </c>
    </row>
    <row r="12" spans="1:5" ht="12" customHeight="1">
      <c r="A12" s="3" t="s">
        <v>12</v>
      </c>
      <c r="B12" s="1" t="s">
        <v>13</v>
      </c>
      <c r="C12" s="1">
        <v>10</v>
      </c>
      <c r="D12" s="4">
        <v>0</v>
      </c>
      <c r="E12" s="4">
        <v>0</v>
      </c>
    </row>
    <row r="13" spans="1:5" ht="12" customHeight="1">
      <c r="A13" s="3" t="s">
        <v>14</v>
      </c>
      <c r="B13" s="1" t="s">
        <v>15</v>
      </c>
      <c r="C13" s="1">
        <v>11</v>
      </c>
      <c r="D13" s="4">
        <v>0</v>
      </c>
      <c r="E13" s="4">
        <v>0</v>
      </c>
    </row>
    <row r="14" spans="1:5" ht="12" customHeight="1">
      <c r="A14" s="3"/>
      <c r="B14" s="3" t="s">
        <v>8</v>
      </c>
      <c r="C14" s="1"/>
      <c r="D14" s="6">
        <v>1459449</v>
      </c>
      <c r="E14" s="6">
        <v>913000</v>
      </c>
    </row>
    <row r="15" spans="1:5" ht="12" customHeight="1">
      <c r="A15" s="3" t="s">
        <v>16</v>
      </c>
      <c r="B15" s="1"/>
      <c r="C15" s="1">
        <v>13</v>
      </c>
      <c r="D15" s="4">
        <v>0</v>
      </c>
      <c r="E15" s="4">
        <v>0</v>
      </c>
    </row>
    <row r="16" spans="1:5" ht="12" customHeight="1">
      <c r="A16" s="3" t="s">
        <v>4</v>
      </c>
      <c r="B16" s="1" t="s">
        <v>17</v>
      </c>
      <c r="C16" s="1">
        <v>14</v>
      </c>
      <c r="D16" s="4">
        <v>0</v>
      </c>
      <c r="E16" s="4">
        <v>0</v>
      </c>
    </row>
    <row r="17" spans="1:7" ht="12" customHeight="1">
      <c r="A17" s="3" t="s">
        <v>6</v>
      </c>
      <c r="B17" s="1" t="s">
        <v>18</v>
      </c>
      <c r="C17" s="1">
        <v>15</v>
      </c>
      <c r="D17" s="4">
        <v>0</v>
      </c>
      <c r="E17" s="4">
        <v>0</v>
      </c>
    </row>
    <row r="18" spans="1:7" ht="12" customHeight="1">
      <c r="A18" s="3" t="s">
        <v>12</v>
      </c>
      <c r="B18" s="1" t="s">
        <v>19</v>
      </c>
      <c r="C18" s="1">
        <v>16</v>
      </c>
      <c r="D18" s="4">
        <v>0</v>
      </c>
      <c r="E18" s="4">
        <v>0</v>
      </c>
    </row>
    <row r="19" spans="1:7" ht="12" customHeight="1">
      <c r="A19" s="3" t="s">
        <v>14</v>
      </c>
      <c r="B19" s="1" t="s">
        <v>20</v>
      </c>
      <c r="C19" s="1">
        <v>17</v>
      </c>
      <c r="D19" s="4">
        <v>0</v>
      </c>
      <c r="E19" s="4">
        <v>0</v>
      </c>
    </row>
    <row r="20" spans="1:7" ht="12" customHeight="1">
      <c r="A20" s="3" t="s">
        <v>21</v>
      </c>
      <c r="B20" s="1" t="s">
        <v>22</v>
      </c>
      <c r="C20" s="1">
        <v>18</v>
      </c>
      <c r="D20" s="4">
        <v>0</v>
      </c>
      <c r="E20" s="4">
        <v>0</v>
      </c>
    </row>
    <row r="21" spans="1:7" ht="12" customHeight="1">
      <c r="A21" s="3"/>
      <c r="B21" s="3" t="s">
        <v>8</v>
      </c>
      <c r="C21" s="1"/>
      <c r="D21" s="4"/>
      <c r="E21" s="4"/>
      <c r="G21" s="5"/>
    </row>
    <row r="22" spans="1:7" ht="12" customHeight="1">
      <c r="A22" s="3" t="s">
        <v>23</v>
      </c>
      <c r="B22" s="1"/>
      <c r="C22" s="1">
        <v>20</v>
      </c>
      <c r="D22" s="4">
        <v>0</v>
      </c>
      <c r="E22" s="4">
        <v>0</v>
      </c>
    </row>
    <row r="23" spans="1:7" ht="12" customHeight="1">
      <c r="A23" s="3" t="s">
        <v>24</v>
      </c>
      <c r="B23" s="1"/>
      <c r="C23" s="1">
        <v>21</v>
      </c>
      <c r="D23" s="4">
        <v>0</v>
      </c>
      <c r="E23" s="4">
        <v>0</v>
      </c>
    </row>
    <row r="24" spans="1:7" ht="12" customHeight="1">
      <c r="A24" s="3" t="s">
        <v>25</v>
      </c>
      <c r="B24" s="1"/>
      <c r="C24" s="1">
        <v>22</v>
      </c>
      <c r="D24" s="4">
        <v>0</v>
      </c>
      <c r="E24" s="4">
        <v>0</v>
      </c>
    </row>
    <row r="25" spans="1:7" ht="12" customHeight="1">
      <c r="A25" s="3"/>
      <c r="B25" s="3" t="s">
        <v>8</v>
      </c>
      <c r="C25" s="1"/>
      <c r="D25" s="4">
        <v>0</v>
      </c>
      <c r="E25" s="4">
        <v>0</v>
      </c>
    </row>
    <row r="26" spans="1:7" ht="12" customHeight="1">
      <c r="A26" s="3"/>
      <c r="B26" s="3" t="s">
        <v>121</v>
      </c>
      <c r="C26" s="1"/>
      <c r="D26" s="6">
        <v>1899134.14</v>
      </c>
      <c r="E26" s="6">
        <v>973951.82</v>
      </c>
      <c r="G26" s="5"/>
    </row>
    <row r="27" spans="1:7" ht="12" customHeight="1">
      <c r="A27" s="3" t="s">
        <v>26</v>
      </c>
      <c r="B27" s="1"/>
      <c r="C27" s="1">
        <v>24</v>
      </c>
      <c r="D27" s="4">
        <v>0</v>
      </c>
      <c r="E27" s="4">
        <v>0</v>
      </c>
    </row>
    <row r="28" spans="1:7" ht="12" customHeight="1">
      <c r="A28" s="3" t="s">
        <v>27</v>
      </c>
      <c r="B28" s="1"/>
      <c r="C28" s="1">
        <v>25</v>
      </c>
      <c r="D28" s="4">
        <v>0</v>
      </c>
      <c r="E28" s="4">
        <v>0</v>
      </c>
    </row>
    <row r="29" spans="1:7" ht="12" customHeight="1">
      <c r="A29" s="3" t="s">
        <v>4</v>
      </c>
      <c r="B29" s="1" t="s">
        <v>28</v>
      </c>
      <c r="C29" s="1">
        <v>26</v>
      </c>
      <c r="D29" s="4">
        <v>0</v>
      </c>
      <c r="E29" s="4">
        <v>0</v>
      </c>
    </row>
    <row r="30" spans="1:7" ht="12" customHeight="1">
      <c r="A30" s="3" t="s">
        <v>6</v>
      </c>
      <c r="B30" s="1" t="s">
        <v>29</v>
      </c>
      <c r="C30" s="1">
        <v>27</v>
      </c>
      <c r="D30" s="4">
        <v>0</v>
      </c>
      <c r="E30" s="4">
        <v>0</v>
      </c>
    </row>
    <row r="31" spans="1:7" ht="12" customHeight="1">
      <c r="A31" s="3" t="s">
        <v>12</v>
      </c>
      <c r="B31" s="1" t="s">
        <v>30</v>
      </c>
      <c r="C31" s="1">
        <v>28</v>
      </c>
      <c r="D31" s="4">
        <v>0</v>
      </c>
      <c r="E31" s="4">
        <v>0</v>
      </c>
    </row>
    <row r="32" spans="1:7" ht="12" customHeight="1">
      <c r="A32" s="3" t="s">
        <v>14</v>
      </c>
      <c r="B32" s="1" t="s">
        <v>31</v>
      </c>
      <c r="C32" s="1">
        <v>29</v>
      </c>
      <c r="D32" s="4">
        <v>0</v>
      </c>
      <c r="E32" s="4">
        <v>0</v>
      </c>
    </row>
    <row r="33" spans="1:5" ht="12" customHeight="1">
      <c r="A33" s="3"/>
      <c r="B33" s="3" t="s">
        <v>8</v>
      </c>
      <c r="C33" s="1"/>
      <c r="D33" s="4">
        <v>0</v>
      </c>
      <c r="E33" s="4">
        <v>0</v>
      </c>
    </row>
    <row r="34" spans="1:5" ht="12" customHeight="1">
      <c r="A34" s="3" t="s">
        <v>32</v>
      </c>
      <c r="B34" s="1"/>
      <c r="C34" s="1">
        <v>31</v>
      </c>
      <c r="D34" s="4">
        <v>0</v>
      </c>
      <c r="E34" s="4">
        <v>0</v>
      </c>
    </row>
    <row r="35" spans="1:5" ht="12" customHeight="1">
      <c r="A35" s="3" t="s">
        <v>33</v>
      </c>
      <c r="B35" s="1" t="s">
        <v>34</v>
      </c>
      <c r="C35" s="1">
        <v>32</v>
      </c>
      <c r="D35" s="4">
        <v>0</v>
      </c>
      <c r="E35" s="4">
        <v>0</v>
      </c>
    </row>
    <row r="36" spans="1:5" ht="12" customHeight="1">
      <c r="A36" s="3" t="s">
        <v>6</v>
      </c>
      <c r="B36" s="1" t="s">
        <v>35</v>
      </c>
      <c r="C36" s="1">
        <v>33</v>
      </c>
      <c r="D36" s="4">
        <v>0</v>
      </c>
      <c r="E36" s="4">
        <v>0</v>
      </c>
    </row>
    <row r="37" spans="1:5" ht="12" customHeight="1">
      <c r="A37" s="3" t="s">
        <v>12</v>
      </c>
      <c r="B37" s="1" t="s">
        <v>36</v>
      </c>
      <c r="C37" s="1">
        <v>34</v>
      </c>
      <c r="D37" s="4">
        <v>508447.35</v>
      </c>
      <c r="E37" s="4">
        <v>340693.01</v>
      </c>
    </row>
    <row r="38" spans="1:5" ht="12" customHeight="1">
      <c r="A38" s="3" t="s">
        <v>14</v>
      </c>
      <c r="B38" s="1" t="s">
        <v>37</v>
      </c>
      <c r="C38" s="1">
        <v>35</v>
      </c>
      <c r="D38" s="4">
        <v>0</v>
      </c>
      <c r="E38" s="4">
        <v>0</v>
      </c>
    </row>
    <row r="39" spans="1:5" ht="12" customHeight="1">
      <c r="A39" s="3"/>
      <c r="B39" s="3" t="s">
        <v>8</v>
      </c>
      <c r="C39" s="1"/>
      <c r="D39" s="6">
        <v>508447</v>
      </c>
      <c r="E39" s="6">
        <v>340693</v>
      </c>
    </row>
    <row r="40" spans="1:5" ht="12" customHeight="1">
      <c r="A40" s="3" t="s">
        <v>38</v>
      </c>
      <c r="B40" s="1"/>
      <c r="C40" s="1">
        <v>37</v>
      </c>
      <c r="D40" s="4">
        <v>0</v>
      </c>
      <c r="E40" s="4">
        <v>0</v>
      </c>
    </row>
    <row r="41" spans="1:5" ht="12" customHeight="1">
      <c r="A41" s="3"/>
      <c r="B41" s="1" t="s">
        <v>8</v>
      </c>
      <c r="C41" s="1"/>
      <c r="D41" s="4">
        <v>0</v>
      </c>
      <c r="E41" s="4">
        <v>0</v>
      </c>
    </row>
    <row r="42" spans="1:5" ht="12" customHeight="1">
      <c r="A42" s="3" t="s">
        <v>39</v>
      </c>
      <c r="B42" s="1"/>
      <c r="C42" s="1">
        <v>38</v>
      </c>
      <c r="D42" s="4">
        <v>0</v>
      </c>
      <c r="E42" s="4">
        <v>0</v>
      </c>
    </row>
    <row r="43" spans="1:5" ht="12" customHeight="1">
      <c r="A43" s="3" t="s">
        <v>4</v>
      </c>
      <c r="B43" s="1" t="s">
        <v>40</v>
      </c>
      <c r="C43" s="1">
        <v>39</v>
      </c>
      <c r="D43" s="4">
        <v>0</v>
      </c>
      <c r="E43" s="4">
        <v>0</v>
      </c>
    </row>
    <row r="44" spans="1:5" ht="12" customHeight="1">
      <c r="A44" s="3" t="s">
        <v>6</v>
      </c>
      <c r="B44" s="1" t="s">
        <v>41</v>
      </c>
      <c r="C44" s="1">
        <v>40</v>
      </c>
      <c r="D44" s="4">
        <v>0</v>
      </c>
      <c r="E44" s="4">
        <v>0</v>
      </c>
    </row>
    <row r="45" spans="1:5" ht="12" customHeight="1">
      <c r="A45" s="3" t="s">
        <v>12</v>
      </c>
      <c r="B45" s="1" t="s">
        <v>42</v>
      </c>
      <c r="C45" s="1">
        <v>41</v>
      </c>
      <c r="D45" s="4">
        <v>0</v>
      </c>
      <c r="E45" s="4">
        <v>0</v>
      </c>
    </row>
    <row r="46" spans="1:5" ht="12" customHeight="1">
      <c r="A46" s="3"/>
      <c r="B46" s="3" t="s">
        <v>8</v>
      </c>
      <c r="C46" s="1"/>
      <c r="D46" s="4"/>
      <c r="E46" s="4"/>
    </row>
    <row r="47" spans="1:5" ht="12" customHeight="1">
      <c r="A47" s="3" t="s">
        <v>43</v>
      </c>
      <c r="B47" s="1"/>
      <c r="C47" s="1">
        <v>43</v>
      </c>
      <c r="D47" s="4">
        <v>0</v>
      </c>
      <c r="E47" s="4">
        <v>0</v>
      </c>
    </row>
    <row r="48" spans="1:5" ht="12" customHeight="1">
      <c r="A48" s="3" t="s">
        <v>44</v>
      </c>
      <c r="B48" s="1"/>
      <c r="C48" s="1">
        <v>44</v>
      </c>
      <c r="D48" s="4">
        <v>0</v>
      </c>
      <c r="E48" s="4">
        <v>0</v>
      </c>
    </row>
    <row r="49" spans="1:6" ht="12" customHeight="1">
      <c r="A49" s="3"/>
      <c r="B49" s="3" t="s">
        <v>8</v>
      </c>
      <c r="C49" s="1"/>
      <c r="D49" s="4">
        <v>0</v>
      </c>
      <c r="E49" s="4">
        <v>0</v>
      </c>
      <c r="F49" s="5"/>
    </row>
    <row r="50" spans="1:6" ht="12" customHeight="1">
      <c r="A50" s="3"/>
      <c r="B50" s="3" t="s">
        <v>122</v>
      </c>
      <c r="C50" s="3"/>
      <c r="D50" s="6">
        <v>508447</v>
      </c>
      <c r="E50" s="6">
        <v>340693</v>
      </c>
    </row>
    <row r="51" spans="1:6" ht="12" customHeight="1">
      <c r="A51" s="3"/>
      <c r="B51" s="3" t="s">
        <v>85</v>
      </c>
      <c r="C51" s="3"/>
      <c r="D51" s="6">
        <v>2407581.4900000002</v>
      </c>
      <c r="E51" s="6">
        <v>1314644.83</v>
      </c>
    </row>
    <row r="52" spans="1:6" ht="12" customHeight="1">
      <c r="A52" s="3" t="s">
        <v>45</v>
      </c>
      <c r="B52" s="1"/>
      <c r="C52" s="1"/>
      <c r="D52" s="4">
        <v>0</v>
      </c>
      <c r="E52" s="4">
        <v>0</v>
      </c>
    </row>
    <row r="53" spans="1:6" ht="12" customHeight="1">
      <c r="A53" s="3" t="s">
        <v>46</v>
      </c>
      <c r="B53" s="1"/>
      <c r="C53" s="1">
        <v>47</v>
      </c>
      <c r="D53" s="4">
        <v>0</v>
      </c>
      <c r="E53" s="4">
        <v>0</v>
      </c>
    </row>
    <row r="54" spans="1:6" ht="12" customHeight="1">
      <c r="A54" s="3" t="s">
        <v>47</v>
      </c>
      <c r="B54" s="1"/>
      <c r="C54" s="1">
        <v>48</v>
      </c>
      <c r="D54" s="4">
        <v>0</v>
      </c>
      <c r="E54" s="4">
        <v>0</v>
      </c>
    </row>
    <row r="55" spans="1:6" ht="12" customHeight="1">
      <c r="A55" s="3" t="s">
        <v>48</v>
      </c>
      <c r="B55" s="1"/>
      <c r="C55" s="1">
        <v>49</v>
      </c>
      <c r="D55" s="4">
        <v>0</v>
      </c>
      <c r="E55" s="4">
        <v>0</v>
      </c>
    </row>
    <row r="56" spans="1:6" ht="12" customHeight="1">
      <c r="A56" s="3" t="s">
        <v>4</v>
      </c>
      <c r="B56" s="1" t="s">
        <v>49</v>
      </c>
      <c r="C56" s="1">
        <v>50</v>
      </c>
      <c r="D56" s="4">
        <v>0</v>
      </c>
      <c r="E56" s="4">
        <v>0</v>
      </c>
    </row>
    <row r="57" spans="1:6" ht="12" customHeight="1">
      <c r="A57" s="3" t="s">
        <v>6</v>
      </c>
      <c r="B57" s="1" t="s">
        <v>50</v>
      </c>
      <c r="C57" s="1">
        <v>51</v>
      </c>
      <c r="D57" s="4">
        <v>0</v>
      </c>
      <c r="E57" s="4">
        <v>0</v>
      </c>
    </row>
    <row r="58" spans="1:6" ht="12" customHeight="1">
      <c r="A58" s="3" t="s">
        <v>12</v>
      </c>
      <c r="B58" s="1" t="s">
        <v>51</v>
      </c>
      <c r="C58" s="1">
        <v>52</v>
      </c>
      <c r="D58" s="4">
        <v>0</v>
      </c>
      <c r="E58" s="4">
        <v>0</v>
      </c>
    </row>
    <row r="59" spans="1:6" ht="12" customHeight="1">
      <c r="A59" s="3" t="s">
        <v>52</v>
      </c>
      <c r="B59" s="1"/>
      <c r="C59" s="1">
        <v>54</v>
      </c>
      <c r="D59" s="4">
        <v>0</v>
      </c>
      <c r="E59" s="4">
        <v>0</v>
      </c>
    </row>
    <row r="60" spans="1:6" ht="12" customHeight="1">
      <c r="A60" s="3" t="s">
        <v>4</v>
      </c>
      <c r="B60" s="1" t="s">
        <v>53</v>
      </c>
      <c r="C60" s="1">
        <v>55</v>
      </c>
      <c r="D60" s="4">
        <v>0</v>
      </c>
      <c r="E60" s="4">
        <v>0</v>
      </c>
    </row>
    <row r="61" spans="1:6" ht="12" customHeight="1">
      <c r="A61" s="3" t="s">
        <v>6</v>
      </c>
      <c r="B61" s="1" t="s">
        <v>54</v>
      </c>
      <c r="C61" s="1">
        <v>56</v>
      </c>
      <c r="D61" s="4">
        <v>-1378889</v>
      </c>
      <c r="E61" s="4">
        <v>-598677</v>
      </c>
    </row>
    <row r="62" spans="1:6" ht="12" customHeight="1">
      <c r="A62" s="3" t="s">
        <v>12</v>
      </c>
      <c r="B62" s="1" t="s">
        <v>55</v>
      </c>
      <c r="C62" s="1">
        <v>57</v>
      </c>
      <c r="D62" s="4">
        <v>-112338.49000000099</v>
      </c>
      <c r="E62" s="4">
        <v>-43687.37</v>
      </c>
    </row>
    <row r="63" spans="1:6" ht="12" customHeight="1">
      <c r="A63" s="3" t="s">
        <v>14</v>
      </c>
      <c r="B63" s="1" t="s">
        <v>56</v>
      </c>
      <c r="C63" s="1">
        <v>58</v>
      </c>
      <c r="D63" s="4">
        <v>0</v>
      </c>
      <c r="E63" s="4">
        <v>0</v>
      </c>
    </row>
    <row r="64" spans="1:6" ht="12" customHeight="1">
      <c r="A64" s="3" t="s">
        <v>21</v>
      </c>
      <c r="B64" s="1" t="s">
        <v>57</v>
      </c>
      <c r="C64" s="1">
        <v>59</v>
      </c>
      <c r="D64" s="4">
        <v>0</v>
      </c>
      <c r="E64" s="4">
        <v>0</v>
      </c>
    </row>
    <row r="65" spans="1:6" ht="12" customHeight="1">
      <c r="A65" s="3" t="s">
        <v>58</v>
      </c>
      <c r="B65" s="1" t="s">
        <v>59</v>
      </c>
      <c r="C65" s="1">
        <v>59</v>
      </c>
      <c r="D65" s="4">
        <v>0</v>
      </c>
      <c r="E65" s="4">
        <v>0</v>
      </c>
    </row>
    <row r="66" spans="1:6" ht="12" customHeight="1">
      <c r="A66" s="3"/>
      <c r="B66" s="3" t="s">
        <v>8</v>
      </c>
      <c r="C66" s="1"/>
      <c r="D66" s="6">
        <v>-1491227.49</v>
      </c>
      <c r="E66" s="6">
        <v>-642367.37</v>
      </c>
      <c r="F66" s="5"/>
    </row>
    <row r="67" spans="1:6" ht="12" customHeight="1">
      <c r="A67" s="3" t="s">
        <v>60</v>
      </c>
      <c r="B67" s="1"/>
      <c r="C67" s="1">
        <v>61</v>
      </c>
      <c r="D67" s="4">
        <v>0</v>
      </c>
      <c r="E67" s="4">
        <v>0</v>
      </c>
    </row>
    <row r="68" spans="1:6" ht="12" customHeight="1">
      <c r="A68" s="3" t="s">
        <v>61</v>
      </c>
      <c r="B68" s="1"/>
      <c r="C68" s="1">
        <v>62</v>
      </c>
      <c r="D68" s="4">
        <v>0</v>
      </c>
      <c r="E68" s="4">
        <v>0</v>
      </c>
    </row>
    <row r="69" spans="1:6" ht="12" customHeight="1">
      <c r="A69" s="3"/>
      <c r="B69" s="3" t="s">
        <v>8</v>
      </c>
      <c r="C69" s="1"/>
      <c r="D69" s="4">
        <v>0</v>
      </c>
      <c r="E69" s="4">
        <v>0</v>
      </c>
    </row>
    <row r="70" spans="1:6" ht="12" customHeight="1">
      <c r="B70" s="3" t="s">
        <v>120</v>
      </c>
      <c r="C70" s="1">
        <v>64</v>
      </c>
      <c r="D70" s="6">
        <v>-1491227.49</v>
      </c>
      <c r="E70" s="6">
        <v>-642364.37</v>
      </c>
    </row>
    <row r="71" spans="1:6" ht="12" customHeight="1">
      <c r="A71" s="3" t="s">
        <v>62</v>
      </c>
      <c r="B71" s="3"/>
      <c r="C71" s="1"/>
      <c r="D71" s="6"/>
      <c r="E71" s="6"/>
    </row>
    <row r="72" spans="1:6" ht="12" customHeight="1">
      <c r="A72" s="3" t="s">
        <v>63</v>
      </c>
      <c r="B72" s="1"/>
      <c r="C72" s="1">
        <v>65</v>
      </c>
      <c r="D72" s="4">
        <v>0</v>
      </c>
      <c r="E72" s="4">
        <v>0</v>
      </c>
    </row>
    <row r="73" spans="1:6" ht="12" customHeight="1">
      <c r="A73" s="3" t="s">
        <v>4</v>
      </c>
      <c r="B73" s="1" t="s">
        <v>64</v>
      </c>
      <c r="C73" s="1">
        <v>66</v>
      </c>
      <c r="D73" s="4">
        <v>0</v>
      </c>
      <c r="E73" s="4">
        <v>-45815</v>
      </c>
    </row>
    <row r="74" spans="1:6" ht="12" customHeight="1">
      <c r="A74" s="3" t="s">
        <v>6</v>
      </c>
      <c r="B74" s="1" t="s">
        <v>65</v>
      </c>
      <c r="C74" s="1">
        <v>67</v>
      </c>
      <c r="D74" s="4">
        <v>0</v>
      </c>
      <c r="E74" s="4">
        <v>0</v>
      </c>
    </row>
    <row r="75" spans="1:6" ht="12" customHeight="1">
      <c r="A75" s="3"/>
      <c r="B75" s="3" t="s">
        <v>8</v>
      </c>
      <c r="C75" s="3"/>
      <c r="D75" s="6">
        <v>0</v>
      </c>
      <c r="E75" s="6">
        <v>-45815</v>
      </c>
    </row>
    <row r="76" spans="1:6" ht="12" customHeight="1">
      <c r="A76" s="3" t="s">
        <v>66</v>
      </c>
      <c r="B76" s="1"/>
      <c r="C76" s="1">
        <v>69</v>
      </c>
      <c r="D76" s="4">
        <v>0</v>
      </c>
      <c r="E76" s="4">
        <v>0</v>
      </c>
    </row>
    <row r="77" spans="1:6" ht="12" customHeight="1">
      <c r="A77" s="3" t="s">
        <v>67</v>
      </c>
      <c r="B77" s="1"/>
      <c r="C77" s="1">
        <v>70</v>
      </c>
      <c r="D77" s="4">
        <v>0</v>
      </c>
      <c r="E77" s="4">
        <v>0</v>
      </c>
    </row>
    <row r="78" spans="1:6" ht="12" customHeight="1">
      <c r="A78" s="3" t="s">
        <v>68</v>
      </c>
      <c r="B78" s="1"/>
      <c r="C78" s="1">
        <v>71</v>
      </c>
      <c r="D78" s="4">
        <v>0</v>
      </c>
      <c r="E78" s="4">
        <v>0</v>
      </c>
    </row>
    <row r="79" spans="1:6" ht="12" customHeight="1">
      <c r="A79" s="3"/>
      <c r="B79" s="3" t="s">
        <v>8</v>
      </c>
      <c r="C79" s="1"/>
      <c r="D79" s="4"/>
      <c r="E79" s="4"/>
    </row>
    <row r="80" spans="1:6" ht="12" customHeight="1">
      <c r="A80" s="3"/>
      <c r="B80" s="3" t="s">
        <v>123</v>
      </c>
      <c r="C80" s="1"/>
      <c r="D80" s="6">
        <v>0</v>
      </c>
      <c r="E80" s="6">
        <v>-45815</v>
      </c>
    </row>
    <row r="81" spans="1:6" ht="12" customHeight="1">
      <c r="A81" s="3"/>
      <c r="B81" s="3" t="s">
        <v>86</v>
      </c>
      <c r="C81" s="1"/>
      <c r="D81" s="6">
        <v>-1491227</v>
      </c>
      <c r="E81" s="8">
        <v>-688179</v>
      </c>
      <c r="F81" s="5"/>
    </row>
    <row r="82" spans="1:6" ht="12" customHeight="1">
      <c r="A82" s="3" t="s">
        <v>69</v>
      </c>
      <c r="B82" s="1"/>
      <c r="C82" s="1">
        <v>74</v>
      </c>
      <c r="D82" s="4">
        <v>0</v>
      </c>
      <c r="E82" s="4">
        <v>0</v>
      </c>
      <c r="F82" s="5"/>
    </row>
    <row r="83" spans="1:6" ht="12" customHeight="1">
      <c r="A83" s="3" t="s">
        <v>70</v>
      </c>
      <c r="B83" s="1"/>
      <c r="C83" s="1">
        <v>75</v>
      </c>
      <c r="D83" s="4">
        <v>0</v>
      </c>
      <c r="E83" s="4">
        <v>0</v>
      </c>
    </row>
    <row r="84" spans="1:6" ht="12" customHeight="1">
      <c r="A84" s="3" t="s">
        <v>71</v>
      </c>
      <c r="B84" s="1"/>
      <c r="C84" s="1">
        <v>76</v>
      </c>
      <c r="D84" s="4">
        <v>0</v>
      </c>
      <c r="E84" s="4">
        <v>0</v>
      </c>
    </row>
    <row r="85" spans="1:6" ht="12" customHeight="1">
      <c r="A85" s="3" t="s">
        <v>72</v>
      </c>
      <c r="B85" s="1"/>
      <c r="C85" s="1">
        <v>77</v>
      </c>
      <c r="D85" s="4">
        <v>0</v>
      </c>
      <c r="E85" s="4">
        <v>0</v>
      </c>
    </row>
    <row r="86" spans="1:6" ht="12" customHeight="1">
      <c r="A86" s="3" t="s">
        <v>73</v>
      </c>
      <c r="B86" s="1"/>
      <c r="C86" s="1">
        <v>78</v>
      </c>
      <c r="D86" s="4">
        <v>0</v>
      </c>
      <c r="E86" s="4">
        <v>0</v>
      </c>
    </row>
    <row r="87" spans="1:6" ht="12" customHeight="1">
      <c r="A87" s="3" t="s">
        <v>74</v>
      </c>
      <c r="B87" s="1"/>
      <c r="C87" s="1">
        <v>79</v>
      </c>
      <c r="D87" s="4">
        <v>0</v>
      </c>
      <c r="E87" s="4">
        <v>0</v>
      </c>
    </row>
    <row r="88" spans="1:6" ht="12" customHeight="1">
      <c r="A88" s="3" t="s">
        <v>75</v>
      </c>
      <c r="B88" s="1"/>
      <c r="C88" s="1">
        <v>80</v>
      </c>
      <c r="D88" s="4">
        <v>0</v>
      </c>
      <c r="E88" s="4">
        <v>0</v>
      </c>
    </row>
    <row r="89" spans="1:6" ht="12" customHeight="1">
      <c r="A89" s="3" t="s">
        <v>76</v>
      </c>
      <c r="B89" s="1"/>
      <c r="C89" s="1">
        <v>81</v>
      </c>
      <c r="D89" s="4">
        <v>0</v>
      </c>
      <c r="E89" s="4">
        <v>0</v>
      </c>
    </row>
    <row r="90" spans="1:6" ht="12" customHeight="1">
      <c r="A90" s="3" t="s">
        <v>77</v>
      </c>
      <c r="B90" s="1"/>
      <c r="C90" s="1">
        <v>82</v>
      </c>
      <c r="D90" s="4">
        <v>-626465.47</v>
      </c>
      <c r="E90" s="4">
        <v>-321197.51</v>
      </c>
    </row>
    <row r="91" spans="1:6" ht="12" customHeight="1">
      <c r="A91" s="3" t="s">
        <v>78</v>
      </c>
      <c r="B91" s="1"/>
      <c r="C91" s="1">
        <v>83</v>
      </c>
      <c r="D91" s="4">
        <v>0</v>
      </c>
      <c r="E91" s="4">
        <v>-305267.96000000002</v>
      </c>
    </row>
    <row r="92" spans="1:6" ht="12" customHeight="1">
      <c r="A92" s="3" t="s">
        <v>79</v>
      </c>
      <c r="B92" s="1"/>
      <c r="C92" s="1">
        <v>84</v>
      </c>
      <c r="D92" s="4">
        <v>-289888.53970000002</v>
      </c>
      <c r="E92" s="4">
        <v>0</v>
      </c>
    </row>
    <row r="93" spans="1:6" ht="12" customHeight="1">
      <c r="A93" s="3"/>
      <c r="B93" s="3" t="s">
        <v>8</v>
      </c>
      <c r="C93" s="3"/>
      <c r="D93" s="6">
        <v>-916354</v>
      </c>
      <c r="E93" s="6">
        <v>-626465</v>
      </c>
    </row>
    <row r="94" spans="1:6" ht="12" customHeight="1">
      <c r="A94" s="3"/>
      <c r="B94" s="3" t="s">
        <v>124</v>
      </c>
      <c r="C94" s="1"/>
      <c r="D94" s="6">
        <v>-916354</v>
      </c>
      <c r="E94" s="6">
        <v>-626465</v>
      </c>
    </row>
    <row r="95" spans="1:6" ht="12" customHeight="1">
      <c r="A95" s="3"/>
      <c r="B95" s="3" t="s">
        <v>87</v>
      </c>
      <c r="C95" s="1"/>
      <c r="D95" s="6">
        <v>-2407581.5</v>
      </c>
      <c r="E95" s="6">
        <v>-1314644.8400000001</v>
      </c>
    </row>
    <row r="99" spans="4:4" ht="12" customHeight="1">
      <c r="D99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activeCell="F32" sqref="F32"/>
    </sheetView>
  </sheetViews>
  <sheetFormatPr defaultRowHeight="15"/>
  <cols>
    <col min="2" max="2" width="78.85546875" bestFit="1" customWidth="1"/>
    <col min="3" max="3" width="13.42578125" bestFit="1" customWidth="1"/>
    <col min="4" max="4" width="14.5703125" bestFit="1" customWidth="1"/>
  </cols>
  <sheetData>
    <row r="1" spans="1:4">
      <c r="A1" s="45" t="s">
        <v>84</v>
      </c>
      <c r="B1" s="45" t="s">
        <v>125</v>
      </c>
      <c r="C1" s="45" t="s">
        <v>80</v>
      </c>
      <c r="D1" s="45" t="s">
        <v>81</v>
      </c>
    </row>
    <row r="2" spans="1:4">
      <c r="A2" s="46">
        <v>1</v>
      </c>
      <c r="B2" s="46" t="s">
        <v>126</v>
      </c>
      <c r="C2" s="47">
        <v>-6343334.3399999999</v>
      </c>
      <c r="D2" s="47">
        <v>-1510151</v>
      </c>
    </row>
    <row r="3" spans="1:4">
      <c r="A3" s="46">
        <v>2</v>
      </c>
      <c r="B3" s="46" t="s">
        <v>127</v>
      </c>
      <c r="C3" s="47">
        <v>0</v>
      </c>
      <c r="D3" s="46">
        <v>0</v>
      </c>
    </row>
    <row r="4" spans="1:4">
      <c r="A4" s="46"/>
      <c r="B4" s="46"/>
      <c r="C4" s="47">
        <v>0</v>
      </c>
      <c r="D4" s="46">
        <v>0</v>
      </c>
    </row>
    <row r="5" spans="1:4">
      <c r="A5" s="46">
        <v>3</v>
      </c>
      <c r="B5" s="46" t="s">
        <v>128</v>
      </c>
      <c r="C5" s="47">
        <v>0</v>
      </c>
      <c r="D5" s="46">
        <v>0</v>
      </c>
    </row>
    <row r="6" spans="1:4">
      <c r="A6" s="46">
        <v>4</v>
      </c>
      <c r="B6" s="46" t="s">
        <v>129</v>
      </c>
      <c r="C6" s="47">
        <v>0</v>
      </c>
      <c r="D6" s="46">
        <v>0</v>
      </c>
    </row>
    <row r="7" spans="1:4">
      <c r="A7" s="46">
        <v>5</v>
      </c>
      <c r="B7" s="46" t="s">
        <v>130</v>
      </c>
      <c r="C7" s="47">
        <v>0</v>
      </c>
      <c r="D7" s="46">
        <v>0</v>
      </c>
    </row>
    <row r="8" spans="1:4">
      <c r="A8" s="46">
        <v>6</v>
      </c>
      <c r="B8" s="46" t="s">
        <v>131</v>
      </c>
      <c r="C8" s="47">
        <v>4727872.72</v>
      </c>
      <c r="D8" s="47">
        <v>298923.69</v>
      </c>
    </row>
    <row r="9" spans="1:4">
      <c r="A9" s="46">
        <v>7</v>
      </c>
      <c r="B9" s="46" t="s">
        <v>132</v>
      </c>
      <c r="C9" s="47">
        <v>0</v>
      </c>
      <c r="D9" s="47">
        <v>0</v>
      </c>
    </row>
    <row r="10" spans="1:4">
      <c r="A10" s="46">
        <v>7.1</v>
      </c>
      <c r="B10" s="46" t="s">
        <v>133</v>
      </c>
      <c r="C10" s="47">
        <v>902422</v>
      </c>
      <c r="D10" s="47">
        <v>602010</v>
      </c>
    </row>
    <row r="11" spans="1:4">
      <c r="A11" s="46">
        <v>7.2</v>
      </c>
      <c r="B11" s="46" t="s">
        <v>134</v>
      </c>
      <c r="C11" s="47">
        <v>172581</v>
      </c>
      <c r="D11" s="47">
        <v>121606</v>
      </c>
    </row>
    <row r="12" spans="1:4">
      <c r="A12" s="46">
        <v>7.3</v>
      </c>
      <c r="B12" s="46" t="s">
        <v>135</v>
      </c>
      <c r="C12" s="47">
        <v>0</v>
      </c>
      <c r="D12" s="47">
        <v>0</v>
      </c>
    </row>
    <row r="13" spans="1:4">
      <c r="A13" s="46">
        <v>8</v>
      </c>
      <c r="B13" s="46" t="s">
        <v>136</v>
      </c>
      <c r="C13" s="47">
        <v>118905</v>
      </c>
      <c r="D13" s="47">
        <v>74542</v>
      </c>
    </row>
    <row r="14" spans="1:4">
      <c r="A14" s="46"/>
      <c r="B14" s="45" t="s">
        <v>137</v>
      </c>
      <c r="C14" s="48">
        <v>-421553.62</v>
      </c>
      <c r="D14" s="48">
        <v>-413069.31</v>
      </c>
    </row>
    <row r="15" spans="1:4">
      <c r="A15" s="46"/>
      <c r="B15" s="45" t="s">
        <v>138</v>
      </c>
      <c r="C15" s="48">
        <v>-421553.62</v>
      </c>
      <c r="D15" s="48">
        <v>-413069.31</v>
      </c>
    </row>
    <row r="16" spans="1:4">
      <c r="A16" s="46">
        <v>9</v>
      </c>
      <c r="B16" s="46" t="s">
        <v>139</v>
      </c>
      <c r="C16" s="47">
        <v>86733.05</v>
      </c>
      <c r="D16" s="47">
        <v>64426.22</v>
      </c>
    </row>
    <row r="17" spans="1:4">
      <c r="A17" s="46">
        <v>11</v>
      </c>
      <c r="B17" s="46" t="s">
        <v>140</v>
      </c>
      <c r="C17" s="47">
        <v>0</v>
      </c>
      <c r="D17" s="47">
        <v>0</v>
      </c>
    </row>
    <row r="18" spans="1:4">
      <c r="A18" s="46">
        <v>12</v>
      </c>
      <c r="B18" s="46" t="s">
        <v>141</v>
      </c>
      <c r="C18" s="47">
        <v>0</v>
      </c>
      <c r="D18" s="47">
        <v>0</v>
      </c>
    </row>
    <row r="19" spans="1:4">
      <c r="A19" s="46">
        <v>13</v>
      </c>
      <c r="B19" s="46" t="s">
        <v>142</v>
      </c>
      <c r="C19" s="47">
        <v>0</v>
      </c>
      <c r="D19" s="47">
        <v>0</v>
      </c>
    </row>
    <row r="20" spans="1:4">
      <c r="A20" s="46">
        <v>13.1</v>
      </c>
      <c r="B20" s="46" t="s">
        <v>143</v>
      </c>
      <c r="C20" s="47">
        <v>0</v>
      </c>
      <c r="D20" s="47">
        <v>0</v>
      </c>
    </row>
    <row r="21" spans="1:4">
      <c r="A21" s="46">
        <v>13.2</v>
      </c>
      <c r="B21" s="46" t="s">
        <v>144</v>
      </c>
      <c r="C21" s="47">
        <v>4291.6000000000004</v>
      </c>
      <c r="D21" s="47">
        <v>2298</v>
      </c>
    </row>
    <row r="22" spans="1:4">
      <c r="A22" s="46">
        <v>13.3</v>
      </c>
      <c r="B22" s="46" t="s">
        <v>145</v>
      </c>
      <c r="C22" s="47">
        <v>-1209.57</v>
      </c>
      <c r="D22" s="47">
        <v>0</v>
      </c>
    </row>
    <row r="23" spans="1:4">
      <c r="A23" s="46">
        <v>13.4</v>
      </c>
      <c r="B23" s="46" t="s">
        <v>146</v>
      </c>
      <c r="C23" s="47">
        <v>0</v>
      </c>
      <c r="D23" s="47">
        <v>0</v>
      </c>
    </row>
    <row r="24" spans="1:4">
      <c r="A24" s="46"/>
      <c r="B24" s="45" t="s">
        <v>147</v>
      </c>
      <c r="C24" s="48">
        <v>89815.08</v>
      </c>
      <c r="D24" s="47">
        <v>66724.22</v>
      </c>
    </row>
    <row r="25" spans="1:4">
      <c r="A25" s="46"/>
      <c r="B25" s="45" t="s">
        <v>148</v>
      </c>
      <c r="C25" s="48">
        <v>-331738.53999999998</v>
      </c>
      <c r="D25" s="47">
        <v>-346345</v>
      </c>
    </row>
    <row r="26" spans="1:4">
      <c r="A26" s="46">
        <v>16</v>
      </c>
      <c r="B26" s="46" t="s">
        <v>149</v>
      </c>
      <c r="C26" s="47">
        <v>41850</v>
      </c>
      <c r="D26" s="47">
        <v>41077.129999999997</v>
      </c>
    </row>
    <row r="27" spans="1:4">
      <c r="A27" s="46"/>
      <c r="B27" s="45" t="s">
        <v>150</v>
      </c>
      <c r="C27" s="48">
        <v>-289888.53999999998</v>
      </c>
      <c r="D27" s="47">
        <v>-305267.96000000002</v>
      </c>
    </row>
    <row r="28" spans="1:4">
      <c r="A28" s="46">
        <v>18</v>
      </c>
      <c r="B28" s="46" t="s">
        <v>151</v>
      </c>
      <c r="C28" s="47">
        <v>0</v>
      </c>
      <c r="D28" s="46">
        <v>0</v>
      </c>
    </row>
    <row r="29" spans="1:4">
      <c r="A29" s="46">
        <v>19</v>
      </c>
      <c r="B29" s="46" t="s">
        <v>152</v>
      </c>
      <c r="C29" s="47">
        <v>0</v>
      </c>
      <c r="D29" s="4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3"/>
  <sheetViews>
    <sheetView workbookViewId="0">
      <selection activeCell="J28" sqref="J28"/>
    </sheetView>
  </sheetViews>
  <sheetFormatPr defaultRowHeight="15"/>
  <cols>
    <col min="1" max="1" width="7.28515625" style="11" customWidth="1"/>
    <col min="2" max="2" width="55" style="11" bestFit="1" customWidth="1"/>
    <col min="3" max="3" width="9.140625" style="14"/>
    <col min="4" max="4" width="17.7109375" style="14" hidden="1" customWidth="1"/>
    <col min="5" max="5" width="17.85546875" style="11" bestFit="1" customWidth="1"/>
    <col min="6" max="6" width="13.140625" style="10" bestFit="1" customWidth="1"/>
    <col min="7" max="7" width="9.140625" style="10"/>
    <col min="8" max="16384" width="9.140625" style="11"/>
  </cols>
  <sheetData>
    <row r="1" spans="2:7" ht="15.75">
      <c r="B1" s="42" t="s">
        <v>118</v>
      </c>
      <c r="C1" s="42"/>
      <c r="D1" s="42"/>
      <c r="E1" s="9"/>
    </row>
    <row r="2" spans="2:7" s="14" customFormat="1">
      <c r="B2" s="43" t="s">
        <v>88</v>
      </c>
      <c r="C2" s="43"/>
      <c r="D2" s="43"/>
      <c r="E2" s="12"/>
      <c r="F2" s="13"/>
      <c r="G2" s="13"/>
    </row>
    <row r="3" spans="2:7" s="14" customFormat="1" ht="15.75" thickBot="1">
      <c r="B3" s="44" t="s">
        <v>119</v>
      </c>
      <c r="C3" s="44"/>
      <c r="D3" s="44"/>
      <c r="E3" s="15"/>
      <c r="F3" s="13"/>
      <c r="G3" s="13"/>
    </row>
    <row r="4" spans="2:7" s="14" customFormat="1" ht="15.75" thickBot="1">
      <c r="B4" s="16"/>
      <c r="C4" s="16"/>
      <c r="D4" s="17" t="s">
        <v>89</v>
      </c>
      <c r="E4" s="17" t="s">
        <v>89</v>
      </c>
      <c r="F4" s="18"/>
      <c r="G4" s="18"/>
    </row>
    <row r="5" spans="2:7" ht="15.75" thickTop="1">
      <c r="B5" s="14"/>
      <c r="E5" s="14"/>
      <c r="F5" s="19"/>
      <c r="G5" s="19"/>
    </row>
    <row r="6" spans="2:7" s="20" customFormat="1" ht="14.25">
      <c r="B6" s="20" t="s">
        <v>90</v>
      </c>
      <c r="C6" s="16"/>
      <c r="D6" s="21">
        <v>2988980</v>
      </c>
      <c r="E6" s="21">
        <v>331738.53999999998</v>
      </c>
      <c r="F6" s="22"/>
      <c r="G6" s="22"/>
    </row>
    <row r="7" spans="2:7">
      <c r="B7" s="20" t="s">
        <v>91</v>
      </c>
      <c r="C7" s="16"/>
      <c r="D7" s="16">
        <f>D8+D9</f>
        <v>40808.229999999981</v>
      </c>
      <c r="E7" s="16">
        <f>E8+E9</f>
        <v>-41850</v>
      </c>
      <c r="F7" s="19"/>
      <c r="G7" s="19"/>
    </row>
    <row r="8" spans="2:7" s="25" customFormat="1">
      <c r="B8" s="23" t="s">
        <v>92</v>
      </c>
      <c r="C8" s="24"/>
      <c r="D8" s="25">
        <v>372120</v>
      </c>
      <c r="F8" s="26"/>
      <c r="G8" s="26"/>
    </row>
    <row r="9" spans="2:7" s="25" customFormat="1">
      <c r="B9" s="23" t="s">
        <v>93</v>
      </c>
      <c r="C9" s="24"/>
      <c r="D9" s="25">
        <v>-331311.77</v>
      </c>
      <c r="E9" s="25">
        <v>-41850</v>
      </c>
      <c r="F9" s="26"/>
      <c r="G9" s="26"/>
    </row>
    <row r="10" spans="2:7" s="20" customFormat="1">
      <c r="B10" s="27" t="s">
        <v>94</v>
      </c>
      <c r="C10" s="28"/>
      <c r="D10" s="28"/>
      <c r="E10" s="28"/>
      <c r="F10" s="26"/>
      <c r="G10" s="26"/>
    </row>
    <row r="11" spans="2:7" ht="31.5" customHeight="1">
      <c r="B11" s="29" t="s">
        <v>95</v>
      </c>
      <c r="C11" s="30"/>
      <c r="D11" s="31"/>
      <c r="E11" s="31">
        <f>913000-1459449.99</f>
        <v>-546449.99</v>
      </c>
      <c r="F11" s="22"/>
      <c r="G11" s="22"/>
    </row>
    <row r="12" spans="2:7" ht="15.75" customHeight="1">
      <c r="B12" s="11" t="s">
        <v>96</v>
      </c>
      <c r="E12" s="14"/>
      <c r="F12" s="19"/>
      <c r="G12" s="19"/>
    </row>
    <row r="13" spans="2:7" ht="28.5" customHeight="1">
      <c r="B13" s="29" t="s">
        <v>97</v>
      </c>
      <c r="D13" s="32">
        <v>11733522.77</v>
      </c>
      <c r="E13" s="32">
        <f>1491227.49-642364.37</f>
        <v>848863.12</v>
      </c>
      <c r="F13" s="19"/>
      <c r="G13" s="19"/>
    </row>
    <row r="14" spans="2:7">
      <c r="B14" s="11" t="s">
        <v>98</v>
      </c>
      <c r="D14" s="14">
        <v>-1136876</v>
      </c>
      <c r="E14" s="14"/>
      <c r="F14" s="19"/>
      <c r="G14" s="19"/>
    </row>
    <row r="15" spans="2:7">
      <c r="B15" s="11" t="s">
        <v>99</v>
      </c>
      <c r="D15" s="14">
        <v>169578</v>
      </c>
      <c r="E15" s="14"/>
      <c r="F15" s="19">
        <f>E15+E8</f>
        <v>0</v>
      </c>
      <c r="G15" s="19"/>
    </row>
    <row r="16" spans="2:7">
      <c r="B16" s="20" t="s">
        <v>100</v>
      </c>
      <c r="C16" s="16"/>
      <c r="D16" s="16"/>
      <c r="E16" s="16"/>
      <c r="F16" s="19"/>
      <c r="G16" s="19"/>
    </row>
    <row r="17" spans="2:7">
      <c r="D17" s="33">
        <f>D6+D7+D13+D14+D15</f>
        <v>13796013</v>
      </c>
      <c r="E17" s="33">
        <f>E6+E7+E13+E14+E15+E11+E12</f>
        <v>592301.66999999993</v>
      </c>
      <c r="F17" s="19"/>
      <c r="G17" s="19"/>
    </row>
    <row r="18" spans="2:7">
      <c r="B18" s="34" t="s">
        <v>101</v>
      </c>
      <c r="C18" s="16"/>
      <c r="D18" s="16"/>
      <c r="E18" s="16"/>
      <c r="F18" s="22"/>
      <c r="G18" s="22"/>
    </row>
    <row r="19" spans="2:7">
      <c r="B19" s="11" t="s">
        <v>102</v>
      </c>
      <c r="E19" s="14"/>
      <c r="F19" s="19"/>
      <c r="G19" s="19"/>
    </row>
    <row r="20" spans="2:7">
      <c r="B20" s="11" t="s">
        <v>103</v>
      </c>
      <c r="D20" s="14">
        <v>-6560981.5999999996</v>
      </c>
      <c r="E20" s="14">
        <f>340693.01-508447.35</f>
        <v>-167754.33999999997</v>
      </c>
      <c r="F20" s="19"/>
      <c r="G20" s="19"/>
    </row>
    <row r="21" spans="2:7">
      <c r="B21" s="11" t="s">
        <v>104</v>
      </c>
      <c r="E21" s="14"/>
      <c r="F21" s="19"/>
      <c r="G21" s="19"/>
    </row>
    <row r="22" spans="2:7">
      <c r="B22" s="11" t="s">
        <v>105</v>
      </c>
      <c r="D22" s="11"/>
      <c r="F22" s="19"/>
      <c r="G22" s="19"/>
    </row>
    <row r="23" spans="2:7">
      <c r="B23" s="35" t="s">
        <v>106</v>
      </c>
      <c r="C23" s="36"/>
      <c r="D23" s="36"/>
      <c r="E23" s="36"/>
      <c r="F23" s="19"/>
      <c r="G23" s="19"/>
    </row>
    <row r="24" spans="2:7">
      <c r="E24" s="14"/>
      <c r="F24" s="19"/>
      <c r="G24" s="19"/>
    </row>
    <row r="25" spans="2:7">
      <c r="B25" s="34" t="s">
        <v>107</v>
      </c>
      <c r="C25" s="16"/>
      <c r="D25" s="16">
        <f>SUM(D20:D24)</f>
        <v>-6560981.5999999996</v>
      </c>
      <c r="E25" s="16">
        <f>SUM(E20:E24)</f>
        <v>-167754.33999999997</v>
      </c>
      <c r="F25" s="22"/>
      <c r="G25" s="22"/>
    </row>
    <row r="26" spans="2:7">
      <c r="B26" s="11" t="s">
        <v>108</v>
      </c>
      <c r="E26" s="14"/>
      <c r="F26" s="19"/>
      <c r="G26" s="19"/>
    </row>
    <row r="27" spans="2:7">
      <c r="B27" s="11" t="s">
        <v>109</v>
      </c>
      <c r="D27" s="14">
        <v>-100000</v>
      </c>
      <c r="E27" s="14"/>
      <c r="F27" s="19"/>
      <c r="G27" s="19"/>
    </row>
    <row r="28" spans="2:7">
      <c r="B28" s="11" t="s">
        <v>110</v>
      </c>
      <c r="E28" s="14">
        <f>0-45815</f>
        <v>-45815</v>
      </c>
      <c r="F28" s="19"/>
      <c r="G28" s="19"/>
    </row>
    <row r="29" spans="2:7">
      <c r="B29" s="11" t="s">
        <v>111</v>
      </c>
      <c r="E29" s="14"/>
      <c r="F29" s="19"/>
      <c r="G29" s="19"/>
    </row>
    <row r="30" spans="2:7">
      <c r="B30" s="11" t="s">
        <v>112</v>
      </c>
      <c r="D30" s="37"/>
      <c r="E30" s="37"/>
      <c r="F30" s="19"/>
      <c r="G30" s="19"/>
    </row>
    <row r="31" spans="2:7">
      <c r="B31" s="35" t="s">
        <v>113</v>
      </c>
      <c r="C31" s="36"/>
      <c r="D31" s="33">
        <f>SUM(D27:D30)</f>
        <v>-100000</v>
      </c>
      <c r="E31" s="33">
        <f>SUM(E27:E30)</f>
        <v>-45815</v>
      </c>
      <c r="F31" s="19"/>
      <c r="G31" s="19"/>
    </row>
    <row r="32" spans="2:7">
      <c r="E32" s="14"/>
      <c r="F32" s="19"/>
      <c r="G32" s="19"/>
    </row>
    <row r="33" spans="2:7">
      <c r="B33" s="20" t="s">
        <v>114</v>
      </c>
      <c r="C33" s="16"/>
      <c r="D33" s="20">
        <f>D17+D25+D31</f>
        <v>7135031.4000000004</v>
      </c>
      <c r="E33" s="20">
        <f>E17+E25+E31</f>
        <v>378732.32999999996</v>
      </c>
      <c r="F33" s="19"/>
      <c r="G33" s="19"/>
    </row>
    <row r="34" spans="2:7">
      <c r="B34" s="20" t="s">
        <v>115</v>
      </c>
      <c r="C34" s="16"/>
      <c r="D34" s="16">
        <v>0</v>
      </c>
      <c r="E34" s="16">
        <v>60952</v>
      </c>
      <c r="F34" s="19"/>
      <c r="G34" s="19"/>
    </row>
    <row r="35" spans="2:7">
      <c r="E35" s="14"/>
      <c r="F35" s="19"/>
      <c r="G35" s="19"/>
    </row>
    <row r="36" spans="2:7" ht="15.75" thickBot="1">
      <c r="B36" s="34" t="s">
        <v>116</v>
      </c>
      <c r="C36" s="16"/>
      <c r="D36" s="38">
        <v>6780833.0099999998</v>
      </c>
      <c r="E36" s="38">
        <f>E33+E34</f>
        <v>439684.32999999996</v>
      </c>
      <c r="F36" s="19"/>
      <c r="G36" s="19"/>
    </row>
    <row r="37" spans="2:7" ht="15.75" thickTop="1">
      <c r="F37" s="19"/>
      <c r="G37" s="19"/>
    </row>
    <row r="38" spans="2:7">
      <c r="F38" s="19"/>
      <c r="G38" s="19"/>
    </row>
    <row r="39" spans="2:7">
      <c r="B39" s="39" t="s">
        <v>117</v>
      </c>
      <c r="C39" s="40"/>
      <c r="D39" s="41">
        <f>D36-D34</f>
        <v>6780833.0099999998</v>
      </c>
      <c r="E39" s="39"/>
      <c r="F39" s="11">
        <v>0</v>
      </c>
      <c r="G39" s="11"/>
    </row>
    <row r="40" spans="2:7">
      <c r="F40" s="19"/>
      <c r="G40" s="19"/>
    </row>
    <row r="41" spans="2:7">
      <c r="F41" s="19"/>
      <c r="G41" s="19"/>
    </row>
    <row r="42" spans="2:7">
      <c r="F42" s="19"/>
      <c r="G42" s="19"/>
    </row>
    <row r="43" spans="2:7">
      <c r="F43" s="19"/>
      <c r="G43" s="19"/>
    </row>
  </sheetData>
  <mergeCells count="3">
    <mergeCell ref="B1:D1"/>
    <mergeCell ref="B2:D2"/>
    <mergeCell ref="B3:D3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BILANCI</vt:lpstr>
      <vt:lpstr>PASH</vt:lpstr>
      <vt:lpstr>CASH FLOW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</dc:creator>
  <cp:lastModifiedBy>crc</cp:lastModifiedBy>
  <cp:lastPrinted>2014-02-07T08:46:53Z</cp:lastPrinted>
  <dcterms:created xsi:type="dcterms:W3CDTF">2014-02-06T14:41:23Z</dcterms:created>
  <dcterms:modified xsi:type="dcterms:W3CDTF">2014-02-08T10:17:29Z</dcterms:modified>
</cp:coreProperties>
</file>