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815" tabRatio="705" activeTab="3"/>
  </bookViews>
  <sheets>
    <sheet name="Kop." sheetId="11" r:id="rId1"/>
    <sheet name="Pasqyra e Pozicionit Financiar" sheetId="2" r:id="rId2"/>
    <sheet name="PASH-sipas natyres" sheetId="6" r:id="rId3"/>
    <sheet name="Pasqyra Cashflow-indirekte" sheetId="3" r:id="rId4"/>
    <sheet name="SHENIMET SHPJEGUESE" sheetId="13" r:id="rId5"/>
    <sheet name="Sheet2" sheetId="1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Key1" localSheetId="0" hidden="1">[1]PRODUKTE!#REF!</definedName>
    <definedName name="_Key1" localSheetId="4" hidden="1">[1]PRODUKTE!#REF!</definedName>
    <definedName name="_Key2" localSheetId="0" hidden="1">[1]PRODUKTE!#REF!</definedName>
    <definedName name="_Key2" localSheetId="4" hidden="1">[1]PRODUKTE!#REF!</definedName>
    <definedName name="_Order1" hidden="1">255</definedName>
    <definedName name="_Order2" hidden="1">255</definedName>
    <definedName name="a">'[2]Interest_income '!#REF!</definedName>
    <definedName name="Account_Balance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rd002_depo_contracts">#REF!</definedName>
    <definedName name="COD023_balance_sheet_branch">#REF!</definedName>
    <definedName name="data">#REF!</definedName>
    <definedName name="Difference">#REF!</definedName>
    <definedName name="Disaggregations">#REF!</definedName>
    <definedName name="fixeur">[3]exch!$A$2</definedName>
    <definedName name="fixusd">[3]exch!$A$3</definedName>
    <definedName name="ii">#REF!</definedName>
    <definedName name="L_Adjust">[4]Links!$H$1:$H$65536</definedName>
    <definedName name="L_AJE_Tot">[4]Links!$G$1:$G$65536</definedName>
    <definedName name="L_CY_Beg">[4]Links!$F$1:$F$65536</definedName>
    <definedName name="L_CY_End">[4]Links!$J$1:$J$65536</definedName>
    <definedName name="L_PY_End">[4]Links!$K$1:$K$65536</definedName>
    <definedName name="L_RJE_Tot">[4]Links!$I$1:$I$65536</definedName>
    <definedName name="Monetary_Precision">#REF!</definedName>
    <definedName name="R_Factor">#REF!</definedName>
    <definedName name="Residual_difference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5">[5]Description!#REF!</definedName>
    <definedName name="TextRefCopy29">#REF!</definedName>
    <definedName name="TextRefCopy3">#REF!</definedName>
    <definedName name="TextRefCopy30">#REF!</definedName>
    <definedName name="TextRefCopy31">[6]Estimation!#REF!</definedName>
    <definedName name="TextRefCopy32">[6]Estimation!#REF!</definedName>
    <definedName name="TextRefCopy33">[6]Estimation!#REF!</definedName>
    <definedName name="TextRefCopy34">'[5]PBC Sep30.05'!#REF!</definedName>
    <definedName name="TextRefCopy38">'[5]PBC Sep30.05'!$AA$113</definedName>
    <definedName name="TextRefCopy4">#REF!</definedName>
    <definedName name="TextRefCopy45">[6]Estimation!#REF!</definedName>
    <definedName name="TextRefCopy47">[5]Description!$G$38</definedName>
    <definedName name="TextRefCopy48">[5]Description!$G$65</definedName>
    <definedName name="TextRefCopy5">#REF!</definedName>
    <definedName name="TextRefCopy51">[6]Estimation!#REF!</definedName>
    <definedName name="TextRefCopy52">[6]Estimation!#REF!</definedName>
    <definedName name="TextRefCopy53">[6]Estimation!#REF!</definedName>
    <definedName name="TextRefCopy54">[6]Estimation!#REF!</definedName>
    <definedName name="TextRefCopy55">[6]Estimation!#REF!</definedName>
    <definedName name="TextRefCopy56">[6]Estimation!#REF!</definedName>
    <definedName name="TextRefCopy57">[6]Estimation!#REF!</definedName>
    <definedName name="TextRefCopy58">[6]Estimation!#REF!</definedName>
    <definedName name="TextRefCopy59">[6]Estimation!#REF!</definedName>
    <definedName name="TextRefCopy6">#REF!</definedName>
    <definedName name="TextRefCopy60">'[2]Interest_income '!#REF!</definedName>
    <definedName name="TextRefCopy61">'[2]Interest_income '!#REF!</definedName>
    <definedName name="TextRefCopy62">'[2]Interest_income '!#REF!</definedName>
    <definedName name="TextRefCopy63">'[2]Interest_income '!#REF!</definedName>
    <definedName name="TextRefCopy64">'[2]Interest_income '!#REF!</definedName>
    <definedName name="TextRefCopy65">'[2]Interest_income '!#REF!</definedName>
    <definedName name="TextRefCopy66">'[2]Interest_income '!#REF!</definedName>
    <definedName name="TextRefCopy67">'[2]Interest_income '!#REF!</definedName>
    <definedName name="TextRefCopy68">'[2]Interest_income '!#REF!</definedName>
    <definedName name="TextRefCopy69">'[2]Interest_income '!#REF!</definedName>
    <definedName name="TextRefCopy7">#REF!</definedName>
    <definedName name="TextRefCopy70">'[2]Interest_income '!#REF!</definedName>
    <definedName name="TextRefCopy71">'[2]Interest_income '!#REF!</definedName>
    <definedName name="TextRefCopy76">'[2]Interest_income '!#REF!</definedName>
    <definedName name="TextRefCopy77">'[2]Interest_income '!#REF!</definedName>
    <definedName name="TextRefCopy78">'[2]Interest_income '!#REF!</definedName>
    <definedName name="TextRefCopy79">'[2]Interest_income '!#REF!</definedName>
    <definedName name="TextRefCopy8">#REF!</definedName>
    <definedName name="TextRefCopy80">'[2]Interest_income '!#REF!</definedName>
    <definedName name="TextRefCopy81">'[2]Interest_income '!#REF!</definedName>
    <definedName name="TextRefCopy82">'[2]Interest_income '!#REF!</definedName>
    <definedName name="TextRefCopy9">#REF!</definedName>
    <definedName name="TextRefCopyRangeCount" hidden="1">21</definedName>
    <definedName name="Threshold">#REF!</definedName>
    <definedName name="uu">#REF!</definedName>
    <definedName name="xe110soc">#REF!</definedName>
    <definedName name="xe180soc">#REF!</definedName>
    <definedName name="XREF_COLUMN_1" hidden="1">'[7]Test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xxx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3"/>
  <c r="B39"/>
  <c r="B14" i="6"/>
  <c r="B68" i="2"/>
  <c r="B52"/>
  <c r="C53"/>
  <c r="B53"/>
  <c r="I216" i="13"/>
  <c r="I215"/>
  <c r="I218" s="1"/>
  <c r="F199"/>
  <c r="I189"/>
  <c r="I188"/>
  <c r="I187"/>
  <c r="I186"/>
  <c r="I185"/>
  <c r="I184"/>
  <c r="I180"/>
  <c r="I179"/>
  <c r="I175"/>
  <c r="I170"/>
  <c r="I168"/>
  <c r="I151"/>
  <c r="I150"/>
  <c r="I140"/>
  <c r="I134"/>
  <c r="I131"/>
  <c r="I130"/>
  <c r="I122"/>
  <c r="I110"/>
  <c r="I109"/>
  <c r="I105" s="1"/>
  <c r="I100"/>
  <c r="J87"/>
  <c r="J78"/>
  <c r="J77"/>
  <c r="J76"/>
  <c r="J75"/>
  <c r="J80" s="1"/>
  <c r="J88" s="1"/>
  <c r="B41" i="3"/>
  <c r="C39"/>
  <c r="C22"/>
  <c r="C23" i="6"/>
  <c r="B23"/>
  <c r="C68" i="2"/>
  <c r="C58"/>
  <c r="B58"/>
  <c r="C60"/>
  <c r="C36"/>
  <c r="B36"/>
  <c r="C22"/>
  <c r="B22"/>
  <c r="I201" i="13" l="1"/>
  <c r="I203" s="1"/>
  <c r="I206" s="1"/>
  <c r="I207" s="1"/>
  <c r="C70" i="2"/>
  <c r="B60"/>
  <c r="B70" s="1"/>
  <c r="B72" s="1"/>
  <c r="C41" i="3"/>
  <c r="C30"/>
  <c r="B30"/>
  <c r="C41" i="2"/>
  <c r="C14"/>
  <c r="C24" s="1"/>
  <c r="B41"/>
  <c r="B30"/>
  <c r="B14"/>
  <c r="B24" s="1"/>
  <c r="C43" l="1"/>
  <c r="B43"/>
  <c r="C12" i="6"/>
  <c r="C17" s="1"/>
  <c r="B12"/>
  <c r="B17" l="1"/>
  <c r="B25" s="1"/>
  <c r="B27" s="1"/>
  <c r="C25"/>
  <c r="C27" s="1"/>
  <c r="I157" i="13"/>
</calcChain>
</file>

<file path=xl/sharedStrings.xml><?xml version="1.0" encoding="utf-8"?>
<sst xmlns="http://schemas.openxmlformats.org/spreadsheetml/2006/main" count="397" uniqueCount="325">
  <si>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</si>
  <si>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</si>
  <si>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</si>
  <si>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</si>
  <si>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</si>
  <si>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</si>
  <si>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</si>
  <si>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</si>
  <si>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</si>
  <si>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</si>
  <si>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</si>
  <si>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</si>
  <si>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</si>
  <si>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Shpenzime te tjera</t>
  </si>
  <si>
    <t>Te ardhura e shpenzime financiare</t>
  </si>
  <si>
    <t>Fitime/(humbje) nga kurset e kembimit</t>
  </si>
  <si>
    <t>Fitimi/(humbja) para tatimit</t>
  </si>
  <si>
    <t>Fitime/(Humbje) te mbartura</t>
  </si>
  <si>
    <t>Aktive afatshkurtra</t>
  </si>
  <si>
    <t>DETYRIMET DHE KAPITALI</t>
  </si>
  <si>
    <t>Tatim fitimi i paguar</t>
  </si>
  <si>
    <t>Dividende te paguar</t>
  </si>
  <si>
    <t>PASQYRA E POZICIONIT FINANCIAR</t>
  </si>
  <si>
    <t>PASQYRA E TE ARDHURAVE DHE SHPENZIMEVE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</si>
  <si>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</si>
  <si>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</si>
  <si>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</si>
  <si>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</si>
  <si>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</si>
  <si>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</si>
  <si>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</si>
  <si>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Mallra per shitje</t>
  </si>
  <si>
    <t>Fluksi mjeteve monetare nga/perdorur ne aktivitetin e shfrytezimit:</t>
  </si>
  <si>
    <t>Metoda indirekte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</si>
  <si>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</si>
  <si>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Ndryshim ne aktivet dhe detyrimet e shfrytezimit</t>
  </si>
  <si>
    <t>Rritje/(Renie) ne detyrime te pagueshme</t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</si>
  <si>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</si>
  <si>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</si>
  <si>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</si>
  <si>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</si>
  <si>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</si>
  <si>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</si>
  <si>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</si>
  <si>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</si>
  <si>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</si>
  <si>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</si>
  <si>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</si>
  <si>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</si>
  <si>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</si>
  <si>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</si>
  <si>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</si>
  <si>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</si>
  <si>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</si>
  <si>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</si>
  <si>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</si>
  <si>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</si>
  <si>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</si>
  <si>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</si>
  <si>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</si>
  <si>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</si>
  <si>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</si>
  <si>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</si>
  <si>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</si>
  <si>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</si>
  <si>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</si>
  <si>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</si>
  <si>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</si>
  <si>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</si>
  <si>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</si>
  <si>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</si>
  <si>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</si>
  <si>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</si>
  <si>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</si>
  <si>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Interes i arketuar</t>
  </si>
  <si>
    <t>Fitimi/(Humbja) perpara tatimit</t>
  </si>
  <si>
    <t>Rregullime per :</t>
  </si>
  <si>
    <t>Shpenzime amortizimi</t>
  </si>
  <si>
    <t>Shpenzimet financiare te perllogaritura</t>
  </si>
  <si>
    <t>Te ardhura nga investimet</t>
  </si>
  <si>
    <t>Humbja/(Fitimi) nga shitja e aktiveve afatgjata materiale</t>
  </si>
  <si>
    <t>Renie/(Rritje) ne gjendjen e inventarit</t>
  </si>
  <si>
    <t>Renie/(Rritje) ne kerkesat e arketueshme nga aktiviteti dhe kerkesa te tjera</t>
  </si>
  <si>
    <t xml:space="preserve">Humbje/(Fitime) nga konvertimi </t>
  </si>
  <si>
    <t>Pasqyra e fluksit te mjeteve monetare (opsionale)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</si>
  <si>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</si>
  <si>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</si>
  <si>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</si>
  <si>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</si>
  <si>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</si>
  <si>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</si>
  <si>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</si>
  <si>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</si>
  <si>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</si>
  <si>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</si>
  <si>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</si>
  <si>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</si>
  <si>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</si>
  <si>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</si>
  <si>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</si>
  <si>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</si>
  <si>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</si>
  <si>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</si>
  <si>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</si>
  <si>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</si>
  <si>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</si>
  <si>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</si>
  <si>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</si>
  <si>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</si>
  <si>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</si>
  <si>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</si>
  <si>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</si>
  <si>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</si>
  <si>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</si>
  <si>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</si>
  <si>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Viti   2019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</si>
  <si>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</si>
  <si>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</si>
  <si>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</si>
  <si>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</si>
  <si>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</si>
  <si>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</si>
  <si>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</si>
  <si>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</si>
  <si>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</si>
  <si>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</si>
  <si>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</si>
  <si>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</si>
  <si>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</si>
  <si>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</si>
  <si>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</si>
  <si>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</si>
  <si>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</si>
  <si>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</si>
  <si>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</si>
  <si>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</si>
  <si>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</si>
  <si>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Kuadri ligjor:Pasqyrat financiare janë përgatitur në përputhje me Standardet Kombëtare të Kontabilitetit të përmirësuara (SKK) dhe ligjin nr.25/2019 datë 30 maj 2019 “Për kontabilitetin dhe pasqyrat financiare”.</t>
  </si>
  <si>
    <t>Në bazë të urdhrit nr. 64 datë 22.7.2014 “Për shpalljen e standardeve kombëtare të kontabilitetit të përmirësuara dhe zbatimin e detyrueshëm të tyre”, Ministria e Financave vendosi të bëjë të detyrueshëm zbatimin e Standardeve Kombëtare të Kontabilitetit të përmirësuara duke filluar nga 1 janar 2015.</t>
  </si>
  <si>
    <t>Ky urdhër hyri në fuqi me fletoren zyrtare nr.119, datë 1 gusht 2014.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</si>
  <si>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</si>
  <si>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</si>
  <si>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</si>
  <si>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</si>
  <si>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</si>
  <si>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</si>
  <si>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</si>
  <si>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</si>
  <si>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</si>
  <si>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</si>
  <si>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</si>
  <si>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</si>
  <si>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</si>
  <si>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</si>
  <si>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</si>
  <si>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</si>
  <si>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</si>
  <si>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</si>
  <si>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</si>
  <si>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</si>
  <si>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</si>
  <si>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</si>
  <si>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</si>
  <si>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</si>
  <si>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</si>
  <si>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</si>
  <si>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</si>
  <si>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</si>
  <si>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</si>
  <si>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</si>
  <si>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</si>
  <si>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</si>
  <si>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</si>
  <si>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</si>
  <si>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</si>
  <si>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</si>
  <si>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</si>
  <si>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</si>
  <si>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</si>
  <si>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</si>
  <si>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</si>
  <si>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</si>
  <si>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</si>
  <si>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</si>
  <si>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</si>
  <si>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</si>
  <si>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</si>
  <si>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</si>
  <si>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</si>
  <si>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Nr</t>
  </si>
  <si>
    <t>Emri i Bankes</t>
  </si>
  <si>
    <t>Monedha</t>
  </si>
  <si>
    <t>Vlera ne</t>
  </si>
  <si>
    <t xml:space="preserve">Kursi </t>
  </si>
  <si>
    <t>valute</t>
  </si>
  <si>
    <t>fund vitit</t>
  </si>
  <si>
    <t>leke</t>
  </si>
  <si>
    <t>ALL</t>
  </si>
  <si>
    <t>Totali</t>
  </si>
  <si>
    <t>Arka</t>
  </si>
  <si>
    <t>E M E R T I M I</t>
  </si>
  <si>
    <t>Arka ne Leke</t>
  </si>
  <si>
    <t>Të drejta të arkëtueshme</t>
  </si>
  <si>
    <t>Nga aktiviteti i shfrytëzimit</t>
  </si>
  <si>
    <t>Kliente per mallra,produkte e sherbime</t>
  </si>
  <si>
    <t>&gt;</t>
  </si>
  <si>
    <t>Inventarët</t>
  </si>
  <si>
    <t>II</t>
  </si>
  <si>
    <t>AKTIVET AFATGJATA</t>
  </si>
  <si>
    <t>Aktive 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</si>
  <si>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</si>
  <si>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</si>
  <si>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</si>
  <si>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</si>
  <si>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</si>
  <si>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</si>
  <si>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</si>
  <si>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Inventaret analitike bashkangjitur </t>
  </si>
  <si>
    <t>III</t>
  </si>
  <si>
    <t>DETYRIMET    DHE  KAPITALI</t>
  </si>
  <si>
    <t>Detyrime afatshkurtra:</t>
  </si>
  <si>
    <t>Të pagueshme për aktivitetin e shfrytëzimit</t>
  </si>
  <si>
    <t>Furnitorë për mallra, produkte e shërbime</t>
  </si>
  <si>
    <t>Inventari i Furnitoreve bashkangjitur</t>
  </si>
  <si>
    <t>Debitorë të tjerë, kreditorë të tjerë</t>
  </si>
  <si>
    <t>Të pagueshme ndaj punonjësve dhe sigurimeve shoqërore/shëndetsore</t>
  </si>
  <si>
    <t>Paga dhe shpërblime</t>
  </si>
  <si>
    <t>Sigurime shoqërore dhe shëndetsore</t>
  </si>
  <si>
    <t>Organizma të tjera shoqërore</t>
  </si>
  <si>
    <t>Të pagueshme për detyrimet tatimore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</si>
  <si>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</si>
  <si>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</si>
  <si>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</si>
  <si>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</si>
  <si>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</si>
  <si>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</si>
  <si>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</si>
  <si>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</si>
  <si>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</si>
  <si>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</si>
  <si>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</si>
  <si>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</si>
  <si>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</si>
  <si>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</si>
  <si>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</si>
  <si>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</si>
  <si>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</si>
  <si>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Pasqyra   e   te   Ardhurave   dhe   Shpenzimeve</t>
  </si>
  <si>
    <t>Te ardhurat perbehen</t>
  </si>
  <si>
    <t>●</t>
  </si>
  <si>
    <t>Shpenzimet perbehen nga</t>
  </si>
  <si>
    <t>Materialet e konsumuara</t>
  </si>
  <si>
    <t>Paga dhe shperblime</t>
  </si>
  <si>
    <t>Fitimi (Humbja) e vitit financiar</t>
  </si>
  <si>
    <t>Fitimi i ushtrimit</t>
  </si>
  <si>
    <t>Shpenzime te pa zbriteshme</t>
  </si>
  <si>
    <t>Fitimi para tatimit</t>
  </si>
  <si>
    <t>Tatimi mbi fitimin</t>
  </si>
  <si>
    <r>
      <rPr>
        <b/>
        <sz val="7"/>
        <rFont val="Times New Roman"/>
        <family val="1"/>
      </rPr>
      <t xml:space="preserve"> </t>
    </r>
    <r>
      <rPr>
        <b/>
        <sz val="11"/>
        <rFont val="Calibri"/>
        <family val="2"/>
      </rPr>
      <t>Ngjarje pas bilancit</t>
    </r>
  </si>
  <si>
    <t>11 Mars 2020, Organizata Botërore e Shëndetit e deklaroi koronavirusin (COVID-19) një pandemi. Ndërsa situata është ende duke u zhvilluar në Shqipëri dhe në mbarë botën, ka pasiguri të lartë mbi shtrirjen e saj në kohën e lëshimit të këtyre pasqyrave financiare. Menaxhimi pret që zhvlerësimi i llogarive te arketueshme, inventari, dhe shtyrja e afatit të kontratave te ndertimit, të ndikohen nga situata. Impakti financiar do të njihet nga Kompania gjatë vitit 2020. Menaxhimi do të vazhdojë të monitorojë ndikimin e mundshëm dhe do të ndërmarrë të gjitha hapat e mundshëm për të lehtësuar çdo efekt. Menaxhimi e konsideron këtë pandemi si një ngjarje që nuk rregullohet pas datës së raportimit dhe e ka shpalosur në shënimet shpjeguese të pasqyrave financiare. Efektet mbi bazën e vijimësisë në përgatitjen e pasqyrave financiare janë shpalosur në shënimet të këtyre pasqyrave financiare.</t>
  </si>
  <si>
    <t xml:space="preserve">Nuk ka asnjë ngjarje pas datës së bilancit e cila kërkon rregullime apo shpjegime në këto pasqyra financiare. </t>
  </si>
  <si>
    <t>Per Drejtimin  e Njesise  Ekonomike</t>
  </si>
  <si>
    <t>Nr llogarise</t>
  </si>
  <si>
    <t>Investime</t>
  </si>
  <si>
    <t>Në tituj pronësie të njësive ekonomike brenda grupit</t>
  </si>
  <si>
    <t>Shoqeria nuk ka tituj pronesie te njesive ekonomike brenda grupit</t>
  </si>
  <si>
    <t>Aksionet e veta</t>
  </si>
  <si>
    <t>Shoqeria nuk ka riblerje te aksione te emetuara me pare nga ana jone</t>
  </si>
  <si>
    <t>Te tjera Financiare</t>
  </si>
  <si>
    <t>Shoqeria nuk ka aktive te tjera financiare te investuara</t>
  </si>
  <si>
    <t>Lëndë e parë dhe materiale të konsumueshme</t>
  </si>
  <si>
    <t>Detyrime të tjera</t>
  </si>
  <si>
    <t>Parapagesa per inventare SHPENZIME TE SHTYRA</t>
  </si>
  <si>
    <t>I.F.M -06 SHPK</t>
  </si>
  <si>
    <t>K41406024M</t>
  </si>
  <si>
    <t>Rr.Frederik Shiroka ,Tirane</t>
  </si>
  <si>
    <t>SHERBIME NE NDERTIM</t>
  </si>
  <si>
    <t>01.01.2019</t>
  </si>
  <si>
    <t>31.12.2019</t>
  </si>
  <si>
    <t>20.05.2019</t>
  </si>
  <si>
    <t>BKT</t>
  </si>
  <si>
    <t>Eur</t>
  </si>
  <si>
    <t>Raiffeisen B.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</si>
  <si>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</si>
  <si>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</si>
  <si>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</si>
  <si>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</si>
  <si>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>Inventar I imet</t>
  </si>
  <si>
    <t>Materiale ambalazhimi</t>
  </si>
  <si>
    <t>mallra</t>
  </si>
  <si>
    <t>Inventari i imët dhe ambalazhet</t>
  </si>
  <si>
    <t>Zhvlerësimi i materialeve të para</t>
  </si>
  <si>
    <t>Zhvlerësimi i materialeve të tjera</t>
  </si>
  <si>
    <t>Titujt e huamarrjes</t>
  </si>
  <si>
    <t xml:space="preserve">Arkëtime në avancë për porosi </t>
  </si>
  <si>
    <t>Inventari i debitoreve te tjere bashkangjitur</t>
  </si>
  <si>
    <t>Paradhënie për punonjësit</t>
  </si>
  <si>
    <t>Të tjera të pagueshme</t>
  </si>
  <si>
    <t>Të drejta dhe detyrime ndaj ortakëve dhe pronarëve</t>
  </si>
  <si>
    <t>Dividendë për t’u paguar</t>
  </si>
  <si>
    <t>nga sherbimet FDP E TVSH VITI 2019</t>
  </si>
  <si>
    <t>Arketime ne avance</t>
  </si>
  <si>
    <t>Interesa bankare</t>
  </si>
  <si>
    <t>shpenzime per sigurimet shoqerore e shendetesore</t>
  </si>
  <si>
    <t>SHPENZIME INTERESI</t>
  </si>
  <si>
    <t>amortizime</t>
  </si>
  <si>
    <t>shpenzime te tjera</t>
  </si>
  <si>
    <t xml:space="preserve">SHERBIME TE NDRYSHME </t>
  </si>
  <si>
    <t xml:space="preserve">Germim dhe transport dheu </t>
  </si>
  <si>
    <t xml:space="preserve">Qira </t>
  </si>
  <si>
    <t xml:space="preserve">Mirëmbajtje dhe riparime </t>
  </si>
  <si>
    <t xml:space="preserve">Transferime, udhëtime, dieta </t>
  </si>
  <si>
    <t xml:space="preserve">Shpenzime për shërbimet bankare </t>
  </si>
  <si>
    <t xml:space="preserve">Taksa dhe tarifa vendore </t>
  </si>
  <si>
    <t xml:space="preserve">Gjoba dhe dëmshpërblime </t>
  </si>
  <si>
    <t>SHUMA</t>
  </si>
  <si>
    <t>humbja e mbartur</t>
  </si>
  <si>
    <t>Në shpenzimet e pazbritëshme  përfshihen zërat e mëposhtëm:</t>
  </si>
  <si>
    <t>17/18 Rakordimi i të ardhurave me deklaratat e TVSH-së dhe Tatim Fitimit.</t>
  </si>
  <si>
    <t>Për vitin e mbyllur më 31 dhjetor2018</t>
  </si>
  <si>
    <r>
      <t>Rakordimi i t</t>
    </r>
    <r>
      <rPr>
        <sz val="10"/>
        <rFont val="Calibri"/>
        <family val="2"/>
      </rPr>
      <t>ë</t>
    </r>
    <r>
      <rPr>
        <b/>
        <sz val="10"/>
        <rFont val="Calibri"/>
        <family val="2"/>
      </rPr>
      <t xml:space="preserve"> ardhurave me FDP-në</t>
    </r>
  </si>
  <si>
    <t>Shitje total të deklaruara në  FDP TVSH</t>
  </si>
  <si>
    <t>Te ardhura te shtyra(Arkëtime në avancë  2019 )</t>
  </si>
  <si>
    <t>Total të ardhura të deklaruara në FDP e Tatim Ftimit</t>
  </si>
  <si>
    <t>(    )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</si>
</sst>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_€_-;\-* #,##0.00_€_-;_-* &quot;-&quot;??_€_-;_-@_-"/>
    <numFmt numFmtId="166" formatCode="_-* #,##0.00_-;\-* #,##0.00_-;_-* &quot;-&quot;??_-;_-@_-"/>
    <numFmt numFmtId="167" formatCode="[$-409]dd\-mmm\-yy;@"/>
    <numFmt numFmtId="168" formatCode="0%_);\(0%\)"/>
    <numFmt numFmtId="169" formatCode="#,##0.0"/>
    <numFmt numFmtId="170" formatCode="_-* #,##0_L_e_k_-;\-* #,##0_L_e_k_-;_-* &quot;-&quot;??_L_e_k_-;_-@_-"/>
    <numFmt numFmtId="171" formatCode="_(* #,##0_);_(* \(#,##0\);_(* &quot;-&quot;??_);_(@_)"/>
  </numFmts>
  <fonts count="5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Arial"/>
      <family val="2"/>
    </font>
    <font>
      <b/>
      <sz val="11"/>
      <name val="Book Antiqua"/>
      <family val="1"/>
    </font>
    <font>
      <b/>
      <sz val="22"/>
      <name val="Times New Roman"/>
      <family val="1"/>
    </font>
    <font>
      <b/>
      <sz val="26"/>
      <name val="Times New Roman"/>
      <family val="1"/>
    </font>
    <font>
      <sz val="12"/>
      <name val="Arial"/>
      <family val="2"/>
    </font>
    <font>
      <sz val="9"/>
      <color indexed="8"/>
      <name val="Times New Roman"/>
      <family val="1"/>
    </font>
    <font>
      <sz val="9.85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9.85"/>
      <color indexed="8"/>
      <name val="Times New Roman"/>
      <family val="1"/>
    </font>
    <font>
      <sz val="10"/>
      <name val="Book Antiqua"/>
      <family val="1"/>
      <charset val="204"/>
    </font>
    <font>
      <sz val="10"/>
      <color indexed="8"/>
      <name val="MS Sans Serif"/>
      <family val="2"/>
    </font>
    <font>
      <sz val="10"/>
      <name val="Arial "/>
    </font>
    <font>
      <sz val="1"/>
      <name val="Arial"/>
      <family val="2"/>
      <charset val="204"/>
    </font>
    <font>
      <sz val="12"/>
      <color theme="1"/>
      <name val="Times New Roman"/>
      <family val="2"/>
    </font>
    <font>
      <sz val="10"/>
      <color indexed="8"/>
      <name val="MS Sans Serif"/>
      <family val="2"/>
      <charset val="204"/>
    </font>
    <font>
      <sz val="12"/>
      <name val="Arial CE"/>
      <charset val="238"/>
    </font>
    <font>
      <sz val="10"/>
      <name val="Helv"/>
      <charset val="204"/>
    </font>
    <font>
      <b/>
      <sz val="10"/>
      <color indexed="10"/>
      <name val="Arial"/>
      <family val="2"/>
    </font>
    <font>
      <b/>
      <u/>
      <sz val="9"/>
      <name val="Times New Roman"/>
      <family val="1"/>
    </font>
    <font>
      <u/>
      <sz val="9"/>
      <name val="Times New Roman"/>
      <family val="1"/>
    </font>
    <font>
      <i/>
      <sz val="9"/>
      <name val="Times New Roman"/>
      <family val="1"/>
    </font>
    <font>
      <b/>
      <sz val="11"/>
      <name val="Calibri"/>
      <family val="2"/>
    </font>
    <font>
      <b/>
      <sz val="7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charset val="238"/>
      <scheme val="minor"/>
    </font>
    <font>
      <sz val="9"/>
      <color indexed="10"/>
      <name val="Times New Roman"/>
      <family val="1"/>
    </font>
    <font>
      <sz val="9"/>
      <color rgb="FF000000"/>
      <name val="Arial"/>
      <family val="2"/>
    </font>
    <font>
      <b/>
      <sz val="1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95">
    <xf numFmtId="0" fontId="0" fillId="0" borderId="0"/>
    <xf numFmtId="0" fontId="16" fillId="0" borderId="0"/>
    <xf numFmtId="0" fontId="23" fillId="0" borderId="0"/>
    <xf numFmtId="41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34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4" fontId="11" fillId="5" borderId="13">
      <alignment horizontal="center" vertical="center" wrapText="1"/>
    </xf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13" fillId="0" borderId="0"/>
    <xf numFmtId="0" fontId="2" fillId="0" borderId="0"/>
    <xf numFmtId="0" fontId="3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1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37" fontId="13" fillId="0" borderId="0"/>
    <xf numFmtId="0" fontId="37" fillId="0" borderId="0"/>
    <xf numFmtId="0" fontId="32" fillId="0" borderId="0"/>
    <xf numFmtId="0" fontId="36" fillId="0" borderId="0"/>
    <xf numFmtId="0" fontId="4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3" fillId="0" borderId="0"/>
    <xf numFmtId="0" fontId="33" fillId="0" borderId="0"/>
    <xf numFmtId="0" fontId="42" fillId="0" borderId="0"/>
    <xf numFmtId="168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3" fillId="0" borderId="0"/>
    <xf numFmtId="0" fontId="44" fillId="0" borderId="0" applyFill="0" applyBorder="0" applyProtection="0">
      <alignment horizontal="left" vertical="top"/>
    </xf>
    <xf numFmtId="0" fontId="22" fillId="0" borderId="4" applyNumberFormat="0" applyFill="0" applyAlignment="0" applyProtection="0"/>
    <xf numFmtId="43" fontId="51" fillId="0" borderId="0" applyFont="0" applyFill="0" applyBorder="0" applyAlignment="0" applyProtection="0"/>
    <xf numFmtId="0" fontId="1" fillId="0" borderId="0"/>
    <xf numFmtId="0" fontId="13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13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5" fillId="0" borderId="0" xfId="0" applyFont="1" applyBorder="1" applyAlignment="1"/>
    <xf numFmtId="0" fontId="18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horizontal="left" wrapText="1" indent="2"/>
    </xf>
    <xf numFmtId="0" fontId="18" fillId="0" borderId="0" xfId="0" applyNumberFormat="1" applyFont="1" applyFill="1" applyBorder="1" applyAlignment="1" applyProtection="1">
      <alignment horizontal="left" indent="2"/>
    </xf>
    <xf numFmtId="0" fontId="19" fillId="0" borderId="0" xfId="1" applyFont="1" applyFill="1" applyAlignment="1">
      <alignment vertical="top" wrapText="1"/>
    </xf>
    <xf numFmtId="0" fontId="18" fillId="0" borderId="0" xfId="0" applyNumberFormat="1" applyFont="1" applyFill="1" applyBorder="1" applyAlignment="1" applyProtection="1">
      <alignment horizontal="left" wrapText="1"/>
    </xf>
    <xf numFmtId="0" fontId="19" fillId="0" borderId="0" xfId="0" applyNumberFormat="1" applyFont="1" applyFill="1" applyBorder="1" applyAlignment="1" applyProtection="1">
      <alignment horizontal="left" wrapText="1"/>
    </xf>
    <xf numFmtId="0" fontId="17" fillId="0" borderId="0" xfId="1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/>
    <xf numFmtId="3" fontId="4" fillId="3" borderId="1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indent="3"/>
    </xf>
    <xf numFmtId="0" fontId="6" fillId="0" borderId="0" xfId="629" applyFont="1" applyFill="1"/>
    <xf numFmtId="0" fontId="12" fillId="0" borderId="0" xfId="629" applyFont="1" applyFill="1"/>
    <xf numFmtId="0" fontId="6" fillId="0" borderId="1" xfId="629" applyFont="1" applyFill="1" applyBorder="1"/>
    <xf numFmtId="3" fontId="6" fillId="0" borderId="1" xfId="629" applyNumberFormat="1" applyFont="1" applyFill="1" applyBorder="1"/>
    <xf numFmtId="0" fontId="6" fillId="0" borderId="7" xfId="629" applyFont="1" applyFill="1" applyBorder="1"/>
    <xf numFmtId="0" fontId="6" fillId="0" borderId="14" xfId="629" applyFont="1" applyFill="1" applyBorder="1" applyAlignment="1">
      <alignment horizontal="center"/>
    </xf>
    <xf numFmtId="0" fontId="46" fillId="0" borderId="15" xfId="629" applyFont="1" applyFill="1" applyBorder="1" applyAlignment="1">
      <alignment horizontal="left"/>
    </xf>
    <xf numFmtId="0" fontId="6" fillId="0" borderId="15" xfId="629" applyFont="1" applyFill="1" applyBorder="1"/>
    <xf numFmtId="3" fontId="6" fillId="0" borderId="15" xfId="629" applyNumberFormat="1" applyFont="1" applyFill="1" applyBorder="1"/>
    <xf numFmtId="3" fontId="6" fillId="0" borderId="16" xfId="629" applyNumberFormat="1" applyFont="1" applyFill="1" applyBorder="1"/>
    <xf numFmtId="0" fontId="6" fillId="0" borderId="9" xfId="629" applyFont="1" applyFill="1" applyBorder="1"/>
    <xf numFmtId="0" fontId="6" fillId="0" borderId="17" xfId="629" applyFont="1" applyFill="1" applyBorder="1" applyAlignment="1">
      <alignment horizontal="center"/>
    </xf>
    <xf numFmtId="0" fontId="46" fillId="0" borderId="0" xfId="629" applyFont="1" applyFill="1" applyBorder="1" applyAlignment="1">
      <alignment horizontal="left"/>
    </xf>
    <xf numFmtId="0" fontId="6" fillId="0" borderId="0" xfId="629" applyFont="1" applyFill="1" applyBorder="1"/>
    <xf numFmtId="3" fontId="6" fillId="0" borderId="0" xfId="629" applyNumberFormat="1" applyFont="1" applyFill="1" applyBorder="1"/>
    <xf numFmtId="3" fontId="6" fillId="0" borderId="18" xfId="629" applyNumberFormat="1" applyFont="1" applyFill="1" applyBorder="1"/>
    <xf numFmtId="0" fontId="6" fillId="0" borderId="17" xfId="629" applyFont="1" applyFill="1" applyBorder="1"/>
    <xf numFmtId="0" fontId="6" fillId="0" borderId="0" xfId="629" applyFont="1" applyFill="1" applyBorder="1" applyAlignment="1"/>
    <xf numFmtId="0" fontId="6" fillId="0" borderId="20" xfId="629" applyFont="1" applyFill="1" applyBorder="1"/>
    <xf numFmtId="0" fontId="6" fillId="0" borderId="21" xfId="629" applyFont="1" applyFill="1" applyBorder="1"/>
    <xf numFmtId="3" fontId="6" fillId="0" borderId="21" xfId="629" applyNumberFormat="1" applyFont="1" applyFill="1" applyBorder="1"/>
    <xf numFmtId="3" fontId="6" fillId="0" borderId="22" xfId="629" applyNumberFormat="1" applyFont="1" applyFill="1" applyBorder="1"/>
    <xf numFmtId="0" fontId="6" fillId="0" borderId="0" xfId="629" applyFont="1" applyFill="1" applyAlignment="1">
      <alignment horizontal="center"/>
    </xf>
    <xf numFmtId="0" fontId="45" fillId="0" borderId="0" xfId="629" applyFont="1" applyFill="1" applyBorder="1" applyAlignment="1">
      <alignment vertical="center"/>
    </xf>
    <xf numFmtId="3" fontId="6" fillId="0" borderId="0" xfId="629" applyNumberFormat="1" applyFont="1" applyFill="1" applyBorder="1" applyAlignment="1">
      <alignment vertical="center"/>
    </xf>
    <xf numFmtId="41" fontId="6" fillId="0" borderId="0" xfId="629" applyNumberFormat="1" applyFont="1" applyFill="1" applyBorder="1" applyAlignment="1">
      <alignment horizontal="right"/>
    </xf>
    <xf numFmtId="0" fontId="47" fillId="0" borderId="0" xfId="629" applyFont="1" applyFill="1" applyBorder="1" applyAlignment="1">
      <alignment vertical="center"/>
    </xf>
    <xf numFmtId="41" fontId="6" fillId="0" borderId="8" xfId="629" applyNumberFormat="1" applyFont="1" applyFill="1" applyBorder="1" applyAlignment="1">
      <alignment horizontal="right"/>
    </xf>
    <xf numFmtId="41" fontId="6" fillId="0" borderId="10" xfId="629" applyNumberFormat="1" applyFont="1" applyFill="1" applyBorder="1" applyAlignment="1">
      <alignment horizontal="right"/>
    </xf>
    <xf numFmtId="0" fontId="13" fillId="0" borderId="0" xfId="629" applyFont="1" applyFill="1"/>
    <xf numFmtId="3" fontId="13" fillId="0" borderId="0" xfId="629" applyNumberFormat="1" applyFont="1" applyFill="1"/>
    <xf numFmtId="0" fontId="6" fillId="0" borderId="0" xfId="629" applyFont="1" applyFill="1" applyBorder="1" applyAlignment="1">
      <alignment horizontal="left" vertical="center"/>
    </xf>
    <xf numFmtId="0" fontId="24" fillId="0" borderId="0" xfId="629" applyFont="1" applyFill="1" applyBorder="1" applyAlignment="1">
      <alignment horizontal="center"/>
    </xf>
    <xf numFmtId="3" fontId="6" fillId="0" borderId="0" xfId="629" applyNumberFormat="1" applyFont="1" applyFill="1"/>
    <xf numFmtId="0" fontId="6" fillId="0" borderId="0" xfId="629" applyFont="1" applyFill="1" applyBorder="1" applyAlignment="1">
      <alignment horizontal="left"/>
    </xf>
    <xf numFmtId="0" fontId="45" fillId="0" borderId="0" xfId="629" applyFont="1" applyFill="1" applyBorder="1" applyAlignment="1">
      <alignment horizontal="left" vertical="center"/>
    </xf>
    <xf numFmtId="0" fontId="6" fillId="0" borderId="0" xfId="629" applyFont="1" applyFill="1" applyBorder="1" applyAlignment="1">
      <alignment horizontal="center"/>
    </xf>
    <xf numFmtId="0" fontId="6" fillId="0" borderId="19" xfId="629" applyFont="1" applyBorder="1"/>
    <xf numFmtId="0" fontId="6" fillId="0" borderId="17" xfId="629" applyFont="1" applyBorder="1"/>
    <xf numFmtId="0" fontId="45" fillId="0" borderId="0" xfId="629" applyFont="1" applyBorder="1" applyAlignment="1">
      <alignment horizontal="left" vertical="center"/>
    </xf>
    <xf numFmtId="0" fontId="45" fillId="0" borderId="0" xfId="629" applyFont="1" applyBorder="1" applyAlignment="1">
      <alignment vertical="center"/>
    </xf>
    <xf numFmtId="0" fontId="6" fillId="0" borderId="0" xfId="629" applyFont="1"/>
    <xf numFmtId="0" fontId="6" fillId="0" borderId="0" xfId="629" applyFont="1" applyBorder="1"/>
    <xf numFmtId="0" fontId="45" fillId="0" borderId="7" xfId="629" applyFont="1" applyBorder="1" applyAlignment="1">
      <alignment horizontal="center" vertical="center"/>
    </xf>
    <xf numFmtId="169" fontId="6" fillId="0" borderId="0" xfId="629" applyNumberFormat="1" applyFont="1" applyBorder="1" applyAlignment="1">
      <alignment horizontal="center"/>
    </xf>
    <xf numFmtId="0" fontId="45" fillId="0" borderId="0" xfId="629" applyFont="1" applyBorder="1" applyAlignment="1">
      <alignment horizontal="center" vertical="center"/>
    </xf>
    <xf numFmtId="0" fontId="45" fillId="0" borderId="9" xfId="629" applyFont="1" applyBorder="1" applyAlignment="1">
      <alignment horizontal="center" vertical="center"/>
    </xf>
    <xf numFmtId="169" fontId="45" fillId="0" borderId="0" xfId="629" applyNumberFormat="1" applyFont="1" applyBorder="1" applyAlignment="1">
      <alignment horizontal="center" vertical="center"/>
    </xf>
    <xf numFmtId="0" fontId="45" fillId="0" borderId="19" xfId="629" applyFont="1" applyBorder="1"/>
    <xf numFmtId="0" fontId="6" fillId="0" borderId="0" xfId="629" applyFont="1" applyBorder="1" applyAlignment="1"/>
    <xf numFmtId="0" fontId="6" fillId="0" borderId="9" xfId="629" applyFont="1" applyBorder="1"/>
    <xf numFmtId="0" fontId="24" fillId="0" borderId="0" xfId="629" applyFont="1" applyBorder="1" applyAlignment="1">
      <alignment horizontal="center" vertical="center"/>
    </xf>
    <xf numFmtId="0" fontId="24" fillId="0" borderId="0" xfId="629" applyFont="1" applyBorder="1" applyAlignment="1">
      <alignment vertical="center"/>
    </xf>
    <xf numFmtId="0" fontId="6" fillId="0" borderId="0" xfId="629" applyFont="1" applyBorder="1" applyAlignment="1">
      <alignment vertical="center"/>
    </xf>
    <xf numFmtId="0" fontId="47" fillId="0" borderId="0" xfId="629" applyFont="1" applyBorder="1" applyAlignment="1">
      <alignment horizontal="center"/>
    </xf>
    <xf numFmtId="0" fontId="6" fillId="0" borderId="9" xfId="629" applyFont="1" applyBorder="1" applyAlignment="1">
      <alignment vertical="center"/>
    </xf>
    <xf numFmtId="0" fontId="6" fillId="0" borderId="0" xfId="629" applyFont="1" applyBorder="1" applyAlignment="1">
      <alignment horizontal="center" vertical="center"/>
    </xf>
    <xf numFmtId="3" fontId="6" fillId="0" borderId="0" xfId="629" applyNumberFormat="1" applyFont="1" applyBorder="1" applyAlignment="1">
      <alignment vertical="center"/>
    </xf>
    <xf numFmtId="0" fontId="47" fillId="0" borderId="0" xfId="629" applyFont="1" applyBorder="1" applyAlignment="1">
      <alignment vertical="center"/>
    </xf>
    <xf numFmtId="0" fontId="45" fillId="0" borderId="0" xfId="629" applyFont="1" applyBorder="1" applyAlignment="1">
      <alignment horizontal="center"/>
    </xf>
    <xf numFmtId="0" fontId="45" fillId="0" borderId="0" xfId="629" applyFont="1" applyBorder="1"/>
    <xf numFmtId="0" fontId="24" fillId="0" borderId="0" xfId="629" applyFont="1" applyBorder="1" applyAlignment="1">
      <alignment horizontal="center"/>
    </xf>
    <xf numFmtId="0" fontId="24" fillId="0" borderId="0" xfId="629" applyFont="1" applyBorder="1"/>
    <xf numFmtId="0" fontId="6" fillId="0" borderId="0" xfId="629" applyFont="1" applyBorder="1" applyAlignment="1">
      <alignment horizontal="left" vertical="center"/>
    </xf>
    <xf numFmtId="0" fontId="24" fillId="0" borderId="0" xfId="629" applyFont="1" applyBorder="1" applyAlignment="1">
      <alignment horizontal="left" vertical="center"/>
    </xf>
    <xf numFmtId="0" fontId="24" fillId="0" borderId="0" xfId="629" applyFont="1" applyBorder="1" applyAlignment="1">
      <alignment horizontal="right"/>
    </xf>
    <xf numFmtId="0" fontId="6" fillId="0" borderId="0" xfId="629" applyFont="1" applyBorder="1" applyAlignment="1">
      <alignment horizontal="left"/>
    </xf>
    <xf numFmtId="171" fontId="11" fillId="0" borderId="0" xfId="792" applyNumberFormat="1" applyFont="1" applyBorder="1" applyAlignment="1">
      <alignment vertical="center"/>
    </xf>
    <xf numFmtId="171" fontId="0" fillId="0" borderId="0" xfId="792" applyNumberFormat="1" applyFont="1" applyBorder="1"/>
    <xf numFmtId="171" fontId="13" fillId="0" borderId="0" xfId="792" applyNumberFormat="1" applyFont="1" applyBorder="1" applyAlignment="1">
      <alignment vertical="center"/>
    </xf>
    <xf numFmtId="171" fontId="12" fillId="0" borderId="0" xfId="792" applyNumberFormat="1" applyFont="1" applyBorder="1" applyAlignment="1">
      <alignment vertical="center"/>
    </xf>
    <xf numFmtId="171" fontId="12" fillId="4" borderId="0" xfId="792" applyNumberFormat="1" applyFont="1" applyFill="1" applyBorder="1" applyAlignment="1">
      <alignment vertical="center"/>
    </xf>
    <xf numFmtId="171" fontId="14" fillId="0" borderId="0" xfId="792" applyNumberFormat="1" applyFont="1" applyBorder="1" applyAlignment="1">
      <alignment vertical="center"/>
    </xf>
    <xf numFmtId="171" fontId="10" fillId="0" borderId="0" xfId="792" applyNumberFormat="1" applyFont="1" applyBorder="1" applyAlignment="1">
      <alignment vertical="center"/>
    </xf>
    <xf numFmtId="171" fontId="0" fillId="0" borderId="0" xfId="792" applyNumberFormat="1" applyFont="1"/>
    <xf numFmtId="171" fontId="0" fillId="0" borderId="0" xfId="0" applyNumberFormat="1"/>
    <xf numFmtId="0" fontId="6" fillId="0" borderId="0" xfId="629" applyFont="1" applyBorder="1" applyAlignment="1">
      <alignment horizontal="center"/>
    </xf>
    <xf numFmtId="0" fontId="45" fillId="0" borderId="7" xfId="629" applyFont="1" applyFill="1" applyBorder="1" applyAlignment="1">
      <alignment horizontal="center" vertical="center"/>
    </xf>
    <xf numFmtId="0" fontId="45" fillId="0" borderId="0" xfId="629" applyFont="1" applyFill="1" applyBorder="1" applyAlignment="1">
      <alignment horizontal="center" vertical="center"/>
    </xf>
    <xf numFmtId="0" fontId="45" fillId="0" borderId="9" xfId="629" applyFont="1" applyFill="1" applyBorder="1" applyAlignment="1">
      <alignment horizontal="center" vertical="center"/>
    </xf>
    <xf numFmtId="0" fontId="6" fillId="0" borderId="0" xfId="629" applyFont="1" applyFill="1" applyBorder="1" applyAlignment="1">
      <alignment horizontal="center" vertical="center"/>
    </xf>
    <xf numFmtId="0" fontId="6" fillId="0" borderId="0" xfId="145" applyFont="1"/>
    <xf numFmtId="0" fontId="13" fillId="0" borderId="0" xfId="145" applyFont="1"/>
    <xf numFmtId="0" fontId="6" fillId="0" borderId="5" xfId="145" applyFont="1" applyBorder="1"/>
    <xf numFmtId="0" fontId="6" fillId="0" borderId="1" xfId="145" applyFont="1" applyBorder="1"/>
    <xf numFmtId="0" fontId="6" fillId="0" borderId="6" xfId="145" applyFont="1" applyBorder="1"/>
    <xf numFmtId="0" fontId="6" fillId="0" borderId="7" xfId="145" applyFont="1" applyBorder="1"/>
    <xf numFmtId="0" fontId="6" fillId="0" borderId="0" xfId="145" applyFont="1" applyBorder="1"/>
    <xf numFmtId="0" fontId="24" fillId="0" borderId="8" xfId="145" applyFont="1" applyBorder="1"/>
    <xf numFmtId="0" fontId="6" fillId="0" borderId="8" xfId="145" applyFont="1" applyBorder="1" applyAlignment="1">
      <alignment horizontal="right"/>
    </xf>
    <xf numFmtId="0" fontId="6" fillId="0" borderId="8" xfId="145" applyFont="1" applyBorder="1" applyAlignment="1">
      <alignment horizontal="center"/>
    </xf>
    <xf numFmtId="0" fontId="6" fillId="0" borderId="8" xfId="145" applyFont="1" applyBorder="1"/>
    <xf numFmtId="0" fontId="6" fillId="0" borderId="9" xfId="145" applyFont="1" applyBorder="1"/>
    <xf numFmtId="0" fontId="25" fillId="0" borderId="0" xfId="145" applyFont="1"/>
    <xf numFmtId="0" fontId="6" fillId="0" borderId="1" xfId="145" applyFont="1" applyBorder="1" applyAlignment="1">
      <alignment horizontal="right"/>
    </xf>
    <xf numFmtId="0" fontId="6" fillId="0" borderId="1" xfId="145" applyFont="1" applyBorder="1" applyAlignment="1">
      <alignment horizontal="center"/>
    </xf>
    <xf numFmtId="0" fontId="6" fillId="0" borderId="10" xfId="145" applyFont="1" applyBorder="1"/>
    <xf numFmtId="0" fontId="25" fillId="0" borderId="0" xfId="145" applyFont="1" applyBorder="1"/>
    <xf numFmtId="0" fontId="6" fillId="0" borderId="10" xfId="145" applyFont="1" applyBorder="1" applyAlignment="1">
      <alignment horizontal="center"/>
    </xf>
    <xf numFmtId="0" fontId="26" fillId="0" borderId="0" xfId="145" applyFont="1" applyBorder="1"/>
    <xf numFmtId="0" fontId="25" fillId="0" borderId="0" xfId="145" applyFont="1" applyBorder="1" applyAlignment="1">
      <alignment horizontal="right"/>
    </xf>
    <xf numFmtId="0" fontId="25" fillId="0" borderId="0" xfId="145" applyFont="1" applyBorder="1" applyAlignment="1">
      <alignment horizontal="center"/>
    </xf>
    <xf numFmtId="0" fontId="6" fillId="0" borderId="0" xfId="145" applyNumberFormat="1" applyFont="1" applyBorder="1" applyAlignment="1">
      <alignment horizontal="center"/>
    </xf>
    <xf numFmtId="0" fontId="6" fillId="0" borderId="0" xfId="145" applyFont="1" applyBorder="1" applyAlignment="1">
      <alignment horizontal="center"/>
    </xf>
    <xf numFmtId="0" fontId="25" fillId="0" borderId="0" xfId="145" applyNumberFormat="1" applyFont="1" applyBorder="1" applyAlignment="1">
      <alignment horizontal="center"/>
    </xf>
    <xf numFmtId="0" fontId="13" fillId="0" borderId="0" xfId="145" applyFont="1" applyBorder="1"/>
    <xf numFmtId="0" fontId="28" fillId="0" borderId="0" xfId="145" applyFont="1" applyBorder="1" applyAlignment="1">
      <alignment horizontal="center"/>
    </xf>
    <xf numFmtId="0" fontId="29" fillId="0" borderId="0" xfId="145" applyFont="1"/>
    <xf numFmtId="0" fontId="6" fillId="0" borderId="11" xfId="145" applyFont="1" applyBorder="1"/>
    <xf numFmtId="0" fontId="6" fillId="0" borderId="12" xfId="145" applyFont="1" applyBorder="1"/>
    <xf numFmtId="0" fontId="13" fillId="0" borderId="0" xfId="145"/>
    <xf numFmtId="0" fontId="13" fillId="0" borderId="0" xfId="145" applyFill="1"/>
    <xf numFmtId="0" fontId="6" fillId="0" borderId="0" xfId="629" applyFont="1" applyFill="1" applyBorder="1" applyAlignment="1">
      <alignment horizontal="right" vertical="center"/>
    </xf>
    <xf numFmtId="0" fontId="6" fillId="0" borderId="0" xfId="629" applyFont="1" applyFill="1" applyBorder="1" applyAlignment="1">
      <alignment horizontal="right"/>
    </xf>
    <xf numFmtId="0" fontId="6" fillId="6" borderId="24" xfId="629" applyFont="1" applyFill="1" applyBorder="1" applyAlignment="1">
      <alignment horizontal="center"/>
    </xf>
    <xf numFmtId="0" fontId="6" fillId="6" borderId="25" xfId="629" applyFont="1" applyFill="1" applyBorder="1" applyAlignment="1">
      <alignment horizontal="center"/>
    </xf>
    <xf numFmtId="0" fontId="6" fillId="6" borderId="23" xfId="629" applyFont="1" applyFill="1" applyBorder="1" applyAlignment="1">
      <alignment horizontal="center"/>
    </xf>
    <xf numFmtId="0" fontId="6" fillId="6" borderId="23" xfId="629" applyFont="1" applyFill="1" applyBorder="1"/>
    <xf numFmtId="3" fontId="6" fillId="6" borderId="23" xfId="629" applyNumberFormat="1" applyFont="1" applyFill="1" applyBorder="1"/>
    <xf numFmtId="0" fontId="6" fillId="6" borderId="23" xfId="629" applyFont="1" applyFill="1" applyBorder="1" applyAlignment="1"/>
    <xf numFmtId="0" fontId="6" fillId="6" borderId="23" xfId="629" applyFont="1" applyFill="1" applyBorder="1" applyAlignment="1">
      <alignment horizontal="center" vertical="center"/>
    </xf>
    <xf numFmtId="3" fontId="6" fillId="6" borderId="23" xfId="629" applyNumberFormat="1" applyFont="1" applyFill="1" applyBorder="1" applyAlignment="1">
      <alignment vertical="center"/>
    </xf>
    <xf numFmtId="0" fontId="6" fillId="6" borderId="0" xfId="629" applyFont="1" applyFill="1" applyBorder="1" applyAlignment="1">
      <alignment horizontal="center" vertical="center"/>
    </xf>
    <xf numFmtId="3" fontId="6" fillId="6" borderId="0" xfId="629" applyNumberFormat="1" applyFont="1" applyFill="1" applyBorder="1" applyAlignment="1">
      <alignment vertical="center"/>
    </xf>
    <xf numFmtId="0" fontId="6" fillId="6" borderId="0" xfId="629" applyFont="1" applyFill="1" applyBorder="1" applyAlignment="1">
      <alignment horizontal="center"/>
    </xf>
    <xf numFmtId="0" fontId="47" fillId="6" borderId="0" xfId="629" applyFont="1" applyFill="1" applyBorder="1" applyAlignment="1">
      <alignment horizontal="center"/>
    </xf>
    <xf numFmtId="0" fontId="6" fillId="6" borderId="0" xfId="629" applyFont="1" applyFill="1" applyBorder="1"/>
    <xf numFmtId="41" fontId="52" fillId="0" borderId="10" xfId="629" applyNumberFormat="1" applyFont="1" applyFill="1" applyBorder="1" applyAlignment="1">
      <alignment horizontal="right"/>
    </xf>
    <xf numFmtId="0" fontId="24" fillId="0" borderId="0" xfId="629" applyFont="1" applyFill="1" applyBorder="1"/>
    <xf numFmtId="0" fontId="47" fillId="0" borderId="26" xfId="145" applyFont="1" applyBorder="1" applyAlignment="1">
      <alignment vertical="center"/>
    </xf>
    <xf numFmtId="0" fontId="6" fillId="0" borderId="0" xfId="145" applyFont="1" applyFill="1" applyBorder="1"/>
    <xf numFmtId="0" fontId="53" fillId="0" borderId="0" xfId="145" applyFont="1"/>
    <xf numFmtId="3" fontId="13" fillId="0" borderId="0" xfId="145" applyNumberFormat="1"/>
    <xf numFmtId="3" fontId="53" fillId="0" borderId="0" xfId="145" applyNumberFormat="1" applyFont="1"/>
    <xf numFmtId="3" fontId="6" fillId="0" borderId="0" xfId="629" applyNumberFormat="1" applyFont="1" applyBorder="1" applyAlignment="1">
      <alignment horizontal="left"/>
    </xf>
    <xf numFmtId="41" fontId="6" fillId="0" borderId="0" xfId="629" applyNumberFormat="1" applyFont="1" applyFill="1" applyAlignment="1">
      <alignment horizontal="right"/>
    </xf>
    <xf numFmtId="0" fontId="48" fillId="0" borderId="0" xfId="145" applyFont="1" applyAlignment="1">
      <alignment horizontal="justify"/>
    </xf>
    <xf numFmtId="0" fontId="54" fillId="0" borderId="0" xfId="145" applyFont="1"/>
    <xf numFmtId="0" fontId="55" fillId="0" borderId="0" xfId="145" applyFont="1"/>
    <xf numFmtId="0" fontId="50" fillId="0" borderId="0" xfId="145" applyFont="1"/>
    <xf numFmtId="3" fontId="50" fillId="0" borderId="0" xfId="145" applyNumberFormat="1" applyFont="1" applyFill="1" applyAlignment="1"/>
    <xf numFmtId="0" fontId="6" fillId="0" borderId="26" xfId="145" applyFont="1" applyBorder="1" applyAlignment="1">
      <alignment vertical="center"/>
    </xf>
    <xf numFmtId="41" fontId="50" fillId="0" borderId="0" xfId="145" applyNumberFormat="1" applyFont="1" applyAlignment="1">
      <alignment wrapText="1"/>
    </xf>
    <xf numFmtId="170" fontId="6" fillId="0" borderId="0" xfId="794" applyNumberFormat="1" applyFont="1" applyFill="1" applyBorder="1" applyAlignment="1"/>
    <xf numFmtId="41" fontId="54" fillId="0" borderId="0" xfId="145" applyNumberFormat="1" applyFont="1" applyBorder="1" applyAlignment="1"/>
    <xf numFmtId="3" fontId="54" fillId="0" borderId="0" xfId="145" applyNumberFormat="1" applyFont="1" applyFill="1" applyBorder="1" applyAlignment="1"/>
    <xf numFmtId="3" fontId="50" fillId="0" borderId="0" xfId="145" applyNumberFormat="1" applyFont="1" applyAlignment="1"/>
    <xf numFmtId="3" fontId="54" fillId="0" borderId="0" xfId="145" applyNumberFormat="1" applyFont="1" applyBorder="1" applyAlignment="1">
      <alignment horizontal="right"/>
    </xf>
    <xf numFmtId="0" fontId="6" fillId="0" borderId="8" xfId="629" applyFont="1" applyBorder="1"/>
    <xf numFmtId="0" fontId="6" fillId="0" borderId="8" xfId="629" applyFont="1" applyBorder="1" applyAlignment="1">
      <alignment horizontal="center"/>
    </xf>
    <xf numFmtId="0" fontId="6" fillId="0" borderId="8" xfId="629" applyFont="1" applyFill="1" applyBorder="1"/>
    <xf numFmtId="0" fontId="6" fillId="0" borderId="12" xfId="629" applyFont="1" applyBorder="1"/>
    <xf numFmtId="0" fontId="13" fillId="0" borderId="0" xfId="629" applyFont="1" applyFill="1" applyAlignment="1">
      <alignment horizontal="center"/>
    </xf>
    <xf numFmtId="3" fontId="0" fillId="0" borderId="0" xfId="0" applyNumberFormat="1" applyBorder="1"/>
    <xf numFmtId="0" fontId="6" fillId="0" borderId="10" xfId="145" applyFont="1" applyBorder="1" applyAlignment="1">
      <alignment horizontal="center"/>
    </xf>
    <xf numFmtId="21" fontId="6" fillId="0" borderId="0" xfId="145" applyNumberFormat="1" applyFont="1" applyBorder="1" applyAlignment="1">
      <alignment horizontal="center"/>
    </xf>
    <xf numFmtId="0" fontId="6" fillId="0" borderId="0" xfId="145" applyFont="1" applyBorder="1" applyAlignment="1">
      <alignment horizontal="center"/>
    </xf>
    <xf numFmtId="46" fontId="6" fillId="0" borderId="0" xfId="145" applyNumberFormat="1" applyFont="1" applyBorder="1" applyAlignment="1">
      <alignment horizontal="center"/>
    </xf>
    <xf numFmtId="0" fontId="6" fillId="0" borderId="8" xfId="145" applyFont="1" applyBorder="1" applyAlignment="1">
      <alignment horizontal="center"/>
    </xf>
    <xf numFmtId="0" fontId="27" fillId="0" borderId="7" xfId="145" applyFont="1" applyBorder="1" applyAlignment="1">
      <alignment horizontal="center"/>
    </xf>
    <xf numFmtId="0" fontId="27" fillId="0" borderId="0" xfId="145" applyFont="1" applyBorder="1" applyAlignment="1">
      <alignment horizontal="center"/>
    </xf>
    <xf numFmtId="0" fontId="27" fillId="0" borderId="9" xfId="145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5" fillId="0" borderId="0" xfId="629" applyFont="1" applyBorder="1" applyAlignment="1">
      <alignment horizontal="left"/>
    </xf>
    <xf numFmtId="0" fontId="45" fillId="0" borderId="7" xfId="629" applyFont="1" applyFill="1" applyBorder="1" applyAlignment="1">
      <alignment horizontal="center" vertical="center"/>
    </xf>
    <xf numFmtId="0" fontId="45" fillId="0" borderId="0" xfId="629" applyFont="1" applyFill="1" applyBorder="1" applyAlignment="1">
      <alignment horizontal="center" vertical="center"/>
    </xf>
    <xf numFmtId="0" fontId="45" fillId="0" borderId="9" xfId="629" applyFont="1" applyFill="1" applyBorder="1" applyAlignment="1">
      <alignment horizontal="center" vertical="center"/>
    </xf>
    <xf numFmtId="0" fontId="6" fillId="0" borderId="0" xfId="629" applyFont="1" applyFill="1" applyBorder="1" applyAlignment="1">
      <alignment horizontal="center" vertical="center"/>
    </xf>
    <xf numFmtId="0" fontId="6" fillId="0" borderId="0" xfId="793" applyFont="1" applyFill="1" applyAlignment="1">
      <alignment wrapText="1"/>
    </xf>
    <xf numFmtId="0" fontId="6" fillId="0" borderId="0" xfId="793" applyFont="1" applyFill="1" applyAlignment="1">
      <alignment horizontal="left" wrapText="1"/>
    </xf>
    <xf numFmtId="0" fontId="6" fillId="0" borderId="0" xfId="793" applyFont="1" applyFill="1" applyAlignment="1">
      <alignment horizontal="left"/>
    </xf>
    <xf numFmtId="0" fontId="6" fillId="6" borderId="24" xfId="629" applyFont="1" applyFill="1" applyBorder="1" applyAlignment="1">
      <alignment horizontal="center" vertical="center"/>
    </xf>
    <xf numFmtId="0" fontId="6" fillId="6" borderId="25" xfId="629" applyFont="1" applyFill="1" applyBorder="1" applyAlignment="1">
      <alignment horizontal="center" vertical="center"/>
    </xf>
    <xf numFmtId="0" fontId="6" fillId="6" borderId="5" xfId="629" applyFont="1" applyFill="1" applyBorder="1" applyAlignment="1">
      <alignment horizontal="center" vertical="center"/>
    </xf>
    <xf numFmtId="0" fontId="6" fillId="6" borderId="6" xfId="629" applyFont="1" applyFill="1" applyBorder="1" applyAlignment="1">
      <alignment horizontal="center" vertical="center"/>
    </xf>
    <xf numFmtId="0" fontId="6" fillId="6" borderId="11" xfId="629" applyFont="1" applyFill="1" applyBorder="1" applyAlignment="1">
      <alignment horizontal="center" vertical="center"/>
    </xf>
    <xf numFmtId="0" fontId="6" fillId="6" borderId="12" xfId="629" applyFont="1" applyFill="1" applyBorder="1" applyAlignment="1">
      <alignment horizontal="center" vertical="center"/>
    </xf>
    <xf numFmtId="0" fontId="6" fillId="6" borderId="27" xfId="629" applyFont="1" applyFill="1" applyBorder="1" applyAlignment="1">
      <alignment horizontal="center"/>
    </xf>
    <xf numFmtId="0" fontId="6" fillId="6" borderId="26" xfId="629" applyFont="1" applyFill="1" applyBorder="1" applyAlignment="1">
      <alignment horizontal="center"/>
    </xf>
    <xf numFmtId="49" fontId="6" fillId="6" borderId="27" xfId="629" applyNumberFormat="1" applyFont="1" applyFill="1" applyBorder="1" applyAlignment="1">
      <alignment horizontal="center"/>
    </xf>
    <xf numFmtId="49" fontId="6" fillId="6" borderId="26" xfId="629" applyNumberFormat="1" applyFont="1" applyFill="1" applyBorder="1" applyAlignment="1">
      <alignment horizontal="center"/>
    </xf>
    <xf numFmtId="0" fontId="48" fillId="0" borderId="0" xfId="793" applyFont="1" applyAlignment="1">
      <alignment horizontal="center"/>
    </xf>
    <xf numFmtId="0" fontId="6" fillId="6" borderId="27" xfId="629" applyFont="1" applyFill="1" applyBorder="1" applyAlignment="1">
      <alignment horizontal="center" vertical="center"/>
    </xf>
    <xf numFmtId="0" fontId="6" fillId="6" borderId="10" xfId="629" applyFont="1" applyFill="1" applyBorder="1" applyAlignment="1">
      <alignment horizontal="center" vertical="center"/>
    </xf>
    <xf numFmtId="0" fontId="6" fillId="6" borderId="26" xfId="629" applyFont="1" applyFill="1" applyBorder="1" applyAlignment="1">
      <alignment horizontal="center" vertical="center"/>
    </xf>
    <xf numFmtId="0" fontId="6" fillId="6" borderId="1" xfId="629" applyFont="1" applyFill="1" applyBorder="1" applyAlignment="1">
      <alignment horizontal="center" vertical="center"/>
    </xf>
    <xf numFmtId="0" fontId="6" fillId="6" borderId="8" xfId="629" applyFont="1" applyFill="1" applyBorder="1" applyAlignment="1">
      <alignment horizontal="center" vertical="center"/>
    </xf>
    <xf numFmtId="0" fontId="6" fillId="6" borderId="27" xfId="629" applyFont="1" applyFill="1" applyBorder="1" applyAlignment="1">
      <alignment horizontal="left"/>
    </xf>
    <xf numFmtId="0" fontId="6" fillId="6" borderId="10" xfId="629" applyFont="1" applyFill="1" applyBorder="1" applyAlignment="1">
      <alignment horizontal="left"/>
    </xf>
    <xf numFmtId="0" fontId="6" fillId="6" borderId="26" xfId="629" applyFont="1" applyFill="1" applyBorder="1" applyAlignment="1">
      <alignment horizontal="left"/>
    </xf>
    <xf numFmtId="0" fontId="6" fillId="0" borderId="0" xfId="629" applyFont="1" applyBorder="1" applyAlignment="1">
      <alignment horizontal="left"/>
    </xf>
    <xf numFmtId="0" fontId="48" fillId="0" borderId="0" xfId="145" applyFont="1" applyAlignment="1">
      <alignment horizontal="center"/>
    </xf>
    <xf numFmtId="0" fontId="54" fillId="0" borderId="0" xfId="145" applyFont="1" applyBorder="1" applyAlignment="1">
      <alignment horizontal="center" wrapText="1"/>
    </xf>
    <xf numFmtId="0" fontId="50" fillId="0" borderId="0" xfId="793" applyFont="1" applyAlignment="1">
      <alignment horizontal="left" wrapText="1"/>
    </xf>
    <xf numFmtId="0" fontId="46" fillId="0" borderId="0" xfId="629" applyFont="1" applyBorder="1" applyAlignment="1">
      <alignment horizontal="center"/>
    </xf>
    <xf numFmtId="0" fontId="6" fillId="0" borderId="0" xfId="629" applyFont="1" applyBorder="1" applyAlignment="1">
      <alignment horizontal="center"/>
    </xf>
    <xf numFmtId="171" fontId="4" fillId="3" borderId="1" xfId="792" applyNumberFormat="1" applyFont="1" applyFill="1" applyBorder="1" applyAlignment="1">
      <alignment vertical="center"/>
    </xf>
    <xf numFmtId="171" fontId="12" fillId="0" borderId="0" xfId="792" applyNumberFormat="1" applyFont="1" applyBorder="1" applyAlignment="1">
      <alignment horizontal="left" vertical="center"/>
    </xf>
    <xf numFmtId="171" fontId="4" fillId="4" borderId="3" xfId="792" applyNumberFormat="1" applyFont="1" applyFill="1" applyBorder="1" applyAlignment="1">
      <alignment vertical="center"/>
    </xf>
    <xf numFmtId="171" fontId="4" fillId="4" borderId="2" xfId="792" applyNumberFormat="1" applyFont="1" applyFill="1" applyBorder="1" applyAlignment="1">
      <alignment vertical="center"/>
    </xf>
    <xf numFmtId="171" fontId="22" fillId="0" borderId="0" xfId="792" applyNumberFormat="1" applyFont="1"/>
  </cellXfs>
  <cellStyles count="795">
    <cellStyle name="Comma" xfId="792" builtinId="3"/>
    <cellStyle name="Comma [0] 2" xfId="3"/>
    <cellStyle name="Comma 10" xfId="4"/>
    <cellStyle name="Comma 10 10" xfId="5"/>
    <cellStyle name="Comma 10 11" xfId="6"/>
    <cellStyle name="Comma 10 12" xfId="7"/>
    <cellStyle name="Comma 10 13" xfId="8"/>
    <cellStyle name="Comma 10 14" xfId="9"/>
    <cellStyle name="Comma 10 15" xfId="10"/>
    <cellStyle name="Comma 10 16" xfId="11"/>
    <cellStyle name="Comma 10 17" xfId="12"/>
    <cellStyle name="Comma 10 18" xfId="13"/>
    <cellStyle name="Comma 10 19" xfId="14"/>
    <cellStyle name="Comma 10 2" xfId="15"/>
    <cellStyle name="Comma 10 20" xfId="16"/>
    <cellStyle name="Comma 10 3" xfId="17"/>
    <cellStyle name="Comma 10 4" xfId="18"/>
    <cellStyle name="Comma 10 5" xfId="19"/>
    <cellStyle name="Comma 10 6" xfId="20"/>
    <cellStyle name="Comma 10 7" xfId="21"/>
    <cellStyle name="Comma 10 8" xfId="22"/>
    <cellStyle name="Comma 10 9" xfId="23"/>
    <cellStyle name="Comma 11" xfId="24"/>
    <cellStyle name="Comma 11 10" xfId="25"/>
    <cellStyle name="Comma 11 11" xfId="26"/>
    <cellStyle name="Comma 11 12" xfId="27"/>
    <cellStyle name="Comma 11 13" xfId="28"/>
    <cellStyle name="Comma 11 14" xfId="29"/>
    <cellStyle name="Comma 11 15" xfId="30"/>
    <cellStyle name="Comma 11 16" xfId="31"/>
    <cellStyle name="Comma 11 17" xfId="32"/>
    <cellStyle name="Comma 11 18" xfId="33"/>
    <cellStyle name="Comma 11 19" xfId="34"/>
    <cellStyle name="Comma 11 2" xfId="35"/>
    <cellStyle name="Comma 11 20" xfId="36"/>
    <cellStyle name="Comma 11 3" xfId="37"/>
    <cellStyle name="Comma 11 4" xfId="38"/>
    <cellStyle name="Comma 11 5" xfId="39"/>
    <cellStyle name="Comma 11 6" xfId="40"/>
    <cellStyle name="Comma 11 7" xfId="41"/>
    <cellStyle name="Comma 11 8" xfId="42"/>
    <cellStyle name="Comma 11 9" xfId="43"/>
    <cellStyle name="Comma 12" xfId="44"/>
    <cellStyle name="Comma 13" xfId="45"/>
    <cellStyle name="Comma 14" xfId="46"/>
    <cellStyle name="Comma 14 10" xfId="47"/>
    <cellStyle name="Comma 14 11" xfId="48"/>
    <cellStyle name="Comma 14 12" xfId="49"/>
    <cellStyle name="Comma 14 13" xfId="50"/>
    <cellStyle name="Comma 14 14" xfId="51"/>
    <cellStyle name="Comma 14 15" xfId="52"/>
    <cellStyle name="Comma 14 16" xfId="53"/>
    <cellStyle name="Comma 14 17" xfId="54"/>
    <cellStyle name="Comma 14 18" xfId="55"/>
    <cellStyle name="Comma 14 19" xfId="56"/>
    <cellStyle name="Comma 14 2" xfId="57"/>
    <cellStyle name="Comma 14 20" xfId="58"/>
    <cellStyle name="Comma 14 3" xfId="59"/>
    <cellStyle name="Comma 14 4" xfId="60"/>
    <cellStyle name="Comma 14 5" xfId="61"/>
    <cellStyle name="Comma 14 6" xfId="62"/>
    <cellStyle name="Comma 14 7" xfId="63"/>
    <cellStyle name="Comma 14 8" xfId="64"/>
    <cellStyle name="Comma 14 9" xfId="65"/>
    <cellStyle name="Comma 15" xfId="66"/>
    <cellStyle name="Comma 15 10" xfId="67"/>
    <cellStyle name="Comma 15 11" xfId="68"/>
    <cellStyle name="Comma 15 12" xfId="69"/>
    <cellStyle name="Comma 15 13" xfId="70"/>
    <cellStyle name="Comma 15 14" xfId="71"/>
    <cellStyle name="Comma 15 15" xfId="72"/>
    <cellStyle name="Comma 15 16" xfId="73"/>
    <cellStyle name="Comma 15 17" xfId="74"/>
    <cellStyle name="Comma 15 18" xfId="75"/>
    <cellStyle name="Comma 15 19" xfId="76"/>
    <cellStyle name="Comma 15 2" xfId="77"/>
    <cellStyle name="Comma 15 20" xfId="78"/>
    <cellStyle name="Comma 15 3" xfId="79"/>
    <cellStyle name="Comma 15 4" xfId="80"/>
    <cellStyle name="Comma 15 5" xfId="81"/>
    <cellStyle name="Comma 15 6" xfId="82"/>
    <cellStyle name="Comma 15 7" xfId="83"/>
    <cellStyle name="Comma 15 8" xfId="84"/>
    <cellStyle name="Comma 15 9" xfId="85"/>
    <cellStyle name="Comma 16" xfId="86"/>
    <cellStyle name="Comma 17" xfId="87"/>
    <cellStyle name="Comma 18" xfId="88"/>
    <cellStyle name="Comma 19" xfId="89"/>
    <cellStyle name="Comma 2" xfId="90"/>
    <cellStyle name="Comma 2 17" xfId="91"/>
    <cellStyle name="Comma 2 2" xfId="92"/>
    <cellStyle name="Comma 20" xfId="794"/>
    <cellStyle name="Comma 3" xfId="93"/>
    <cellStyle name="Comma 3 2" xfId="94"/>
    <cellStyle name="Comma 3 4" xfId="95"/>
    <cellStyle name="Comma 4" xfId="96"/>
    <cellStyle name="Comma 5" xfId="97"/>
    <cellStyle name="Comma 6" xfId="98"/>
    <cellStyle name="Comma 7" xfId="99"/>
    <cellStyle name="Comma 7 2" xfId="100"/>
    <cellStyle name="Comma 8" xfId="101"/>
    <cellStyle name="Comma 8 10" xfId="102"/>
    <cellStyle name="Comma 8 11" xfId="103"/>
    <cellStyle name="Comma 8 12" xfId="104"/>
    <cellStyle name="Comma 8 13" xfId="105"/>
    <cellStyle name="Comma 8 14" xfId="106"/>
    <cellStyle name="Comma 8 15" xfId="107"/>
    <cellStyle name="Comma 8 16" xfId="108"/>
    <cellStyle name="Comma 8 17" xfId="109"/>
    <cellStyle name="Comma 8 18" xfId="110"/>
    <cellStyle name="Comma 8 19" xfId="111"/>
    <cellStyle name="Comma 8 2" xfId="112"/>
    <cellStyle name="Comma 8 20" xfId="113"/>
    <cellStyle name="Comma 8 3" xfId="114"/>
    <cellStyle name="Comma 8 4" xfId="115"/>
    <cellStyle name="Comma 8 5" xfId="116"/>
    <cellStyle name="Comma 8 6" xfId="117"/>
    <cellStyle name="Comma 8 7" xfId="118"/>
    <cellStyle name="Comma 8 8" xfId="119"/>
    <cellStyle name="Comma 8 9" xfId="120"/>
    <cellStyle name="Comma 9" xfId="121"/>
    <cellStyle name="Comma 9 10" xfId="122"/>
    <cellStyle name="Comma 9 11" xfId="123"/>
    <cellStyle name="Comma 9 12" xfId="124"/>
    <cellStyle name="Comma 9 13" xfId="125"/>
    <cellStyle name="Comma 9 14" xfId="126"/>
    <cellStyle name="Comma 9 15" xfId="127"/>
    <cellStyle name="Comma 9 16" xfId="128"/>
    <cellStyle name="Comma 9 17" xfId="129"/>
    <cellStyle name="Comma 9 18" xfId="130"/>
    <cellStyle name="Comma 9 19" xfId="131"/>
    <cellStyle name="Comma 9 2" xfId="132"/>
    <cellStyle name="Comma 9 20" xfId="133"/>
    <cellStyle name="Comma 9 3" xfId="134"/>
    <cellStyle name="Comma 9 4" xfId="135"/>
    <cellStyle name="Comma 9 5" xfId="136"/>
    <cellStyle name="Comma 9 6" xfId="137"/>
    <cellStyle name="Comma 9 7" xfId="138"/>
    <cellStyle name="Comma 9 8" xfId="139"/>
    <cellStyle name="Comma 9 9" xfId="140"/>
    <cellStyle name="Heading" xfId="141"/>
    <cellStyle name="Migliaia 2" xfId="142"/>
    <cellStyle name="Migliaia 2 2" xfId="143"/>
    <cellStyle name="Migliaia 3" xfId="144"/>
    <cellStyle name="Normal" xfId="0" builtinId="0"/>
    <cellStyle name="Normal 10" xfId="145"/>
    <cellStyle name="Normal 10 10" xfId="146"/>
    <cellStyle name="Normal 10 11" xfId="147"/>
    <cellStyle name="Normal 10 12" xfId="148"/>
    <cellStyle name="Normal 10 13" xfId="149"/>
    <cellStyle name="Normal 10 14" xfId="150"/>
    <cellStyle name="Normal 10 15" xfId="151"/>
    <cellStyle name="Normal 10 16" xfId="152"/>
    <cellStyle name="Normal 10 17" xfId="153"/>
    <cellStyle name="Normal 10 18" xfId="154"/>
    <cellStyle name="Normal 10 19" xfId="155"/>
    <cellStyle name="Normal 10 2" xfId="156"/>
    <cellStyle name="Normal 10 20" xfId="157"/>
    <cellStyle name="Normal 10 3" xfId="158"/>
    <cellStyle name="Normal 10 4" xfId="159"/>
    <cellStyle name="Normal 10 5" xfId="160"/>
    <cellStyle name="Normal 10 6" xfId="161"/>
    <cellStyle name="Normal 10 7" xfId="162"/>
    <cellStyle name="Normal 10 8" xfId="163"/>
    <cellStyle name="Normal 10 9" xfId="164"/>
    <cellStyle name="Normal 11" xfId="165"/>
    <cellStyle name="Normal 11 10" xfId="166"/>
    <cellStyle name="Normal 11 11" xfId="167"/>
    <cellStyle name="Normal 11 12" xfId="168"/>
    <cellStyle name="Normal 11 13" xfId="169"/>
    <cellStyle name="Normal 11 14" xfId="170"/>
    <cellStyle name="Normal 11 15" xfId="171"/>
    <cellStyle name="Normal 11 16" xfId="172"/>
    <cellStyle name="Normal 11 17" xfId="173"/>
    <cellStyle name="Normal 11 18" xfId="174"/>
    <cellStyle name="Normal 11 19" xfId="175"/>
    <cellStyle name="Normal 11 2" xfId="176"/>
    <cellStyle name="Normal 11 20" xfId="177"/>
    <cellStyle name="Normal 11 3" xfId="178"/>
    <cellStyle name="Normal 11 4" xfId="179"/>
    <cellStyle name="Normal 11 5" xfId="180"/>
    <cellStyle name="Normal 11 6" xfId="181"/>
    <cellStyle name="Normal 11 7" xfId="182"/>
    <cellStyle name="Normal 11 8" xfId="183"/>
    <cellStyle name="Normal 11 9" xfId="184"/>
    <cellStyle name="Normal 12" xfId="185"/>
    <cellStyle name="Normal 12 10" xfId="186"/>
    <cellStyle name="Normal 12 11" xfId="187"/>
    <cellStyle name="Normal 12 12" xfId="188"/>
    <cellStyle name="Normal 12 13" xfId="189"/>
    <cellStyle name="Normal 12 14" xfId="190"/>
    <cellStyle name="Normal 12 15" xfId="191"/>
    <cellStyle name="Normal 12 16" xfId="192"/>
    <cellStyle name="Normal 12 17" xfId="193"/>
    <cellStyle name="Normal 12 18" xfId="194"/>
    <cellStyle name="Normal 12 19" xfId="195"/>
    <cellStyle name="Normal 12 2" xfId="196"/>
    <cellStyle name="Normal 12 20" xfId="197"/>
    <cellStyle name="Normal 12 3" xfId="198"/>
    <cellStyle name="Normal 12 4" xfId="199"/>
    <cellStyle name="Normal 12 5" xfId="200"/>
    <cellStyle name="Normal 12 6" xfId="201"/>
    <cellStyle name="Normal 12 7" xfId="202"/>
    <cellStyle name="Normal 12 8" xfId="203"/>
    <cellStyle name="Normal 12 9" xfId="204"/>
    <cellStyle name="Normal 13" xfId="205"/>
    <cellStyle name="Normal 13 10" xfId="206"/>
    <cellStyle name="Normal 13 11" xfId="207"/>
    <cellStyle name="Normal 13 12" xfId="208"/>
    <cellStyle name="Normal 13 13" xfId="209"/>
    <cellStyle name="Normal 13 14" xfId="210"/>
    <cellStyle name="Normal 13 15" xfId="211"/>
    <cellStyle name="Normal 13 16" xfId="212"/>
    <cellStyle name="Normal 13 17" xfId="213"/>
    <cellStyle name="Normal 13 18" xfId="214"/>
    <cellStyle name="Normal 13 19" xfId="215"/>
    <cellStyle name="Normal 13 2" xfId="216"/>
    <cellStyle name="Normal 13 20" xfId="217"/>
    <cellStyle name="Normal 13 3" xfId="218"/>
    <cellStyle name="Normal 13 4" xfId="219"/>
    <cellStyle name="Normal 13 5" xfId="220"/>
    <cellStyle name="Normal 13 6" xfId="221"/>
    <cellStyle name="Normal 13 7" xfId="222"/>
    <cellStyle name="Normal 13 8" xfId="223"/>
    <cellStyle name="Normal 13 9" xfId="224"/>
    <cellStyle name="Normal 14 10" xfId="225"/>
    <cellStyle name="Normal 14 11" xfId="226"/>
    <cellStyle name="Normal 14 12" xfId="227"/>
    <cellStyle name="Normal 14 13" xfId="228"/>
    <cellStyle name="Normal 14 14" xfId="229"/>
    <cellStyle name="Normal 14 15" xfId="230"/>
    <cellStyle name="Normal 14 16" xfId="231"/>
    <cellStyle name="Normal 14 17" xfId="232"/>
    <cellStyle name="Normal 14 18" xfId="233"/>
    <cellStyle name="Normal 14 19" xfId="234"/>
    <cellStyle name="Normal 14 2" xfId="235"/>
    <cellStyle name="Normal 14 20" xfId="236"/>
    <cellStyle name="Normal 14 3" xfId="237"/>
    <cellStyle name="Normal 14 4" xfId="238"/>
    <cellStyle name="Normal 14 5" xfId="239"/>
    <cellStyle name="Normal 14 6" xfId="240"/>
    <cellStyle name="Normal 14 7" xfId="241"/>
    <cellStyle name="Normal 14 8" xfId="242"/>
    <cellStyle name="Normal 14 9" xfId="243"/>
    <cellStyle name="Normal 15" xfId="244"/>
    <cellStyle name="Normal 15 2" xfId="245"/>
    <cellStyle name="Normal 15 3" xfId="246"/>
    <cellStyle name="Normal 15 4" xfId="247"/>
    <cellStyle name="Normal 18 10" xfId="248"/>
    <cellStyle name="Normal 18 11" xfId="249"/>
    <cellStyle name="Normal 18 12" xfId="250"/>
    <cellStyle name="Normal 18 13" xfId="251"/>
    <cellStyle name="Normal 18 14" xfId="252"/>
    <cellStyle name="Normal 18 15" xfId="253"/>
    <cellStyle name="Normal 18 16" xfId="254"/>
    <cellStyle name="Normal 18 17" xfId="255"/>
    <cellStyle name="Normal 18 18" xfId="256"/>
    <cellStyle name="Normal 18 19" xfId="257"/>
    <cellStyle name="Normal 18 2" xfId="258"/>
    <cellStyle name="Normal 18 20" xfId="259"/>
    <cellStyle name="Normal 18 3" xfId="260"/>
    <cellStyle name="Normal 18 4" xfId="261"/>
    <cellStyle name="Normal 18 5" xfId="262"/>
    <cellStyle name="Normal 18 6" xfId="263"/>
    <cellStyle name="Normal 18 7" xfId="264"/>
    <cellStyle name="Normal 18 8" xfId="265"/>
    <cellStyle name="Normal 18 9" xfId="266"/>
    <cellStyle name="Normal 19 10" xfId="267"/>
    <cellStyle name="Normal 19 11" xfId="268"/>
    <cellStyle name="Normal 19 12" xfId="269"/>
    <cellStyle name="Normal 19 13" xfId="270"/>
    <cellStyle name="Normal 19 14" xfId="271"/>
    <cellStyle name="Normal 19 15" xfId="272"/>
    <cellStyle name="Normal 19 16" xfId="273"/>
    <cellStyle name="Normal 19 17" xfId="274"/>
    <cellStyle name="Normal 19 18" xfId="275"/>
    <cellStyle name="Normal 19 19" xfId="276"/>
    <cellStyle name="Normal 19 2" xfId="277"/>
    <cellStyle name="Normal 19 20" xfId="278"/>
    <cellStyle name="Normal 19 3" xfId="279"/>
    <cellStyle name="Normal 19 4" xfId="280"/>
    <cellStyle name="Normal 19 5" xfId="281"/>
    <cellStyle name="Normal 19 6" xfId="282"/>
    <cellStyle name="Normal 19 7" xfId="283"/>
    <cellStyle name="Normal 19 8" xfId="284"/>
    <cellStyle name="Normal 19 9" xfId="285"/>
    <cellStyle name="Normal 2" xfId="2"/>
    <cellStyle name="Normal 2 10" xfId="286"/>
    <cellStyle name="Normal 2 11" xfId="287"/>
    <cellStyle name="Normal 2 12" xfId="288"/>
    <cellStyle name="Normal 2 13" xfId="289"/>
    <cellStyle name="Normal 2 14" xfId="290"/>
    <cellStyle name="Normal 2 15" xfId="291"/>
    <cellStyle name="Normal 2 16" xfId="292"/>
    <cellStyle name="Normal 2 17" xfId="293"/>
    <cellStyle name="Normal 2 18" xfId="294"/>
    <cellStyle name="Normal 2 19" xfId="295"/>
    <cellStyle name="Normal 2 2" xfId="296"/>
    <cellStyle name="Normal 2 2 10" xfId="297"/>
    <cellStyle name="Normal 2 2 11" xfId="298"/>
    <cellStyle name="Normal 2 2 12" xfId="299"/>
    <cellStyle name="Normal 2 2 13" xfId="300"/>
    <cellStyle name="Normal 2 2 14" xfId="301"/>
    <cellStyle name="Normal 2 2 14 10" xfId="302"/>
    <cellStyle name="Normal 2 2 14 11" xfId="303"/>
    <cellStyle name="Normal 2 2 14 12" xfId="304"/>
    <cellStyle name="Normal 2 2 14 13" xfId="305"/>
    <cellStyle name="Normal 2 2 14 14" xfId="306"/>
    <cellStyle name="Normal 2 2 14 2" xfId="307"/>
    <cellStyle name="Normal 2 2 14 3" xfId="308"/>
    <cellStyle name="Normal 2 2 14 4" xfId="309"/>
    <cellStyle name="Normal 2 2 14 5" xfId="310"/>
    <cellStyle name="Normal 2 2 14 6" xfId="311"/>
    <cellStyle name="Normal 2 2 14 7" xfId="312"/>
    <cellStyle name="Normal 2 2 14 8" xfId="313"/>
    <cellStyle name="Normal 2 2 14 9" xfId="314"/>
    <cellStyle name="Normal 2 2 15" xfId="315"/>
    <cellStyle name="Normal 2 2 16" xfId="316"/>
    <cellStyle name="Normal 2 2 17" xfId="317"/>
    <cellStyle name="Normal 2 2 18" xfId="318"/>
    <cellStyle name="Normal 2 2 19" xfId="319"/>
    <cellStyle name="Normal 2 2 2" xfId="320"/>
    <cellStyle name="Normal 2 2 2 10" xfId="321"/>
    <cellStyle name="Normal 2 2 2 11" xfId="322"/>
    <cellStyle name="Normal 2 2 2 12" xfId="323"/>
    <cellStyle name="Normal 2 2 2 13" xfId="324"/>
    <cellStyle name="Normal 2 2 2 14" xfId="325"/>
    <cellStyle name="Normal 2 2 2 15" xfId="326"/>
    <cellStyle name="Normal 2 2 2 16" xfId="327"/>
    <cellStyle name="Normal 2 2 2 17" xfId="328"/>
    <cellStyle name="Normal 2 2 2 18" xfId="329"/>
    <cellStyle name="Normal 2 2 2 19" xfId="330"/>
    <cellStyle name="Normal 2 2 2 2" xfId="331"/>
    <cellStyle name="Normal 2 2 2 2 10" xfId="332"/>
    <cellStyle name="Normal 2 2 2 2 11" xfId="333"/>
    <cellStyle name="Normal 2 2 2 2 12" xfId="334"/>
    <cellStyle name="Normal 2 2 2 2 13" xfId="335"/>
    <cellStyle name="Normal 2 2 2 2 14" xfId="336"/>
    <cellStyle name="Normal 2 2 2 2 15" xfId="337"/>
    <cellStyle name="Normal 2 2 2 2 16" xfId="338"/>
    <cellStyle name="Normal 2 2 2 2 17" xfId="339"/>
    <cellStyle name="Normal 2 2 2 2 2" xfId="340"/>
    <cellStyle name="Normal 2 2 2 2 2 10" xfId="341"/>
    <cellStyle name="Normal 2 2 2 2 2 11" xfId="342"/>
    <cellStyle name="Normal 2 2 2 2 2 12" xfId="343"/>
    <cellStyle name="Normal 2 2 2 2 2 13" xfId="344"/>
    <cellStyle name="Normal 2 2 2 2 2 14" xfId="345"/>
    <cellStyle name="Normal 2 2 2 2 2 2" xfId="346"/>
    <cellStyle name="Normal 2 2 2 2 2 3" xfId="347"/>
    <cellStyle name="Normal 2 2 2 2 2 4" xfId="348"/>
    <cellStyle name="Normal 2 2 2 2 2 5" xfId="349"/>
    <cellStyle name="Normal 2 2 2 2 2 6" xfId="350"/>
    <cellStyle name="Normal 2 2 2 2 2 7" xfId="351"/>
    <cellStyle name="Normal 2 2 2 2 2 8" xfId="352"/>
    <cellStyle name="Normal 2 2 2 2 2 9" xfId="353"/>
    <cellStyle name="Normal 2 2 2 2 3" xfId="354"/>
    <cellStyle name="Normal 2 2 2 2 4" xfId="355"/>
    <cellStyle name="Normal 2 2 2 2 5" xfId="356"/>
    <cellStyle name="Normal 2 2 2 2 6" xfId="357"/>
    <cellStyle name="Normal 2 2 2 2 7" xfId="358"/>
    <cellStyle name="Normal 2 2 2 2 8" xfId="359"/>
    <cellStyle name="Normal 2 2 2 2 9" xfId="360"/>
    <cellStyle name="Normal 2 2 2 20" xfId="361"/>
    <cellStyle name="Normal 2 2 2 21" xfId="362"/>
    <cellStyle name="Normal 2 2 2 22" xfId="363"/>
    <cellStyle name="Normal 2 2 2 3" xfId="364"/>
    <cellStyle name="Normal 2 2 2 4" xfId="365"/>
    <cellStyle name="Normal 2 2 2 5" xfId="366"/>
    <cellStyle name="Normal 2 2 2 6" xfId="367"/>
    <cellStyle name="Normal 2 2 2 7" xfId="368"/>
    <cellStyle name="Normal 2 2 2 8" xfId="369"/>
    <cellStyle name="Normal 2 2 2 8 10" xfId="370"/>
    <cellStyle name="Normal 2 2 2 8 11" xfId="371"/>
    <cellStyle name="Normal 2 2 2 8 12" xfId="372"/>
    <cellStyle name="Normal 2 2 2 8 13" xfId="373"/>
    <cellStyle name="Normal 2 2 2 8 14" xfId="374"/>
    <cellStyle name="Normal 2 2 2 8 2" xfId="375"/>
    <cellStyle name="Normal 2 2 2 8 3" xfId="376"/>
    <cellStyle name="Normal 2 2 2 8 4" xfId="377"/>
    <cellStyle name="Normal 2 2 2 8 5" xfId="378"/>
    <cellStyle name="Normal 2 2 2 8 6" xfId="379"/>
    <cellStyle name="Normal 2 2 2 8 7" xfId="380"/>
    <cellStyle name="Normal 2 2 2 8 8" xfId="381"/>
    <cellStyle name="Normal 2 2 2 8 9" xfId="382"/>
    <cellStyle name="Normal 2 2 2 9" xfId="383"/>
    <cellStyle name="Normal 2 2 20" xfId="384"/>
    <cellStyle name="Normal 2 2 21" xfId="385"/>
    <cellStyle name="Normal 2 2 22" xfId="386"/>
    <cellStyle name="Normal 2 2 23" xfId="387"/>
    <cellStyle name="Normal 2 2 24" xfId="388"/>
    <cellStyle name="Normal 2 2 25" xfId="389"/>
    <cellStyle name="Normal 2 2 26" xfId="390"/>
    <cellStyle name="Normal 2 2 27" xfId="391"/>
    <cellStyle name="Normal 2 2 28" xfId="392"/>
    <cellStyle name="Normal 2 2 3" xfId="393"/>
    <cellStyle name="Normal 2 2 4" xfId="394"/>
    <cellStyle name="Normal 2 2 5" xfId="395"/>
    <cellStyle name="Normal 2 2 6" xfId="396"/>
    <cellStyle name="Normal 2 2 7" xfId="397"/>
    <cellStyle name="Normal 2 2 8" xfId="398"/>
    <cellStyle name="Normal 2 2 9" xfId="399"/>
    <cellStyle name="Normal 2 2 9 10" xfId="400"/>
    <cellStyle name="Normal 2 2 9 11" xfId="401"/>
    <cellStyle name="Normal 2 2 9 12" xfId="402"/>
    <cellStyle name="Normal 2 2 9 13" xfId="403"/>
    <cellStyle name="Normal 2 2 9 14" xfId="404"/>
    <cellStyle name="Normal 2 2 9 15" xfId="405"/>
    <cellStyle name="Normal 2 2 9 16" xfId="406"/>
    <cellStyle name="Normal 2 2 9 17" xfId="407"/>
    <cellStyle name="Normal 2 2 9 2" xfId="408"/>
    <cellStyle name="Normal 2 2 9 2 10" xfId="409"/>
    <cellStyle name="Normal 2 2 9 2 11" xfId="410"/>
    <cellStyle name="Normal 2 2 9 2 12" xfId="411"/>
    <cellStyle name="Normal 2 2 9 2 13" xfId="412"/>
    <cellStyle name="Normal 2 2 9 2 14" xfId="413"/>
    <cellStyle name="Normal 2 2 9 2 2" xfId="414"/>
    <cellStyle name="Normal 2 2 9 2 3" xfId="415"/>
    <cellStyle name="Normal 2 2 9 2 4" xfId="416"/>
    <cellStyle name="Normal 2 2 9 2 5" xfId="417"/>
    <cellStyle name="Normal 2 2 9 2 6" xfId="418"/>
    <cellStyle name="Normal 2 2 9 2 7" xfId="419"/>
    <cellStyle name="Normal 2 2 9 2 8" xfId="420"/>
    <cellStyle name="Normal 2 2 9 2 9" xfId="421"/>
    <cellStyle name="Normal 2 2 9 3" xfId="422"/>
    <cellStyle name="Normal 2 2 9 4" xfId="423"/>
    <cellStyle name="Normal 2 2 9 5" xfId="424"/>
    <cellStyle name="Normal 2 2 9 6" xfId="425"/>
    <cellStyle name="Normal 2 2 9 7" xfId="426"/>
    <cellStyle name="Normal 2 2 9 8" xfId="427"/>
    <cellStyle name="Normal 2 2 9 9" xfId="428"/>
    <cellStyle name="Normal 2 20" xfId="429"/>
    <cellStyle name="Normal 2 21" xfId="793"/>
    <cellStyle name="Normal 2 3" xfId="430"/>
    <cellStyle name="Normal 2 4" xfId="431"/>
    <cellStyle name="Normal 2 5" xfId="432"/>
    <cellStyle name="Normal 2 6" xfId="433"/>
    <cellStyle name="Normal 2 7" xfId="434"/>
    <cellStyle name="Normal 2 8" xfId="435"/>
    <cellStyle name="Normal 2 9" xfId="436"/>
    <cellStyle name="Normal 20 10" xfId="437"/>
    <cellStyle name="Normal 20 11" xfId="438"/>
    <cellStyle name="Normal 20 12" xfId="439"/>
    <cellStyle name="Normal 20 13" xfId="440"/>
    <cellStyle name="Normal 20 14" xfId="441"/>
    <cellStyle name="Normal 20 15" xfId="442"/>
    <cellStyle name="Normal 20 16" xfId="443"/>
    <cellStyle name="Normal 20 17" xfId="444"/>
    <cellStyle name="Normal 20 18" xfId="445"/>
    <cellStyle name="Normal 20 19" xfId="446"/>
    <cellStyle name="Normal 20 2" xfId="447"/>
    <cellStyle name="Normal 20 20" xfId="448"/>
    <cellStyle name="Normal 20 3" xfId="449"/>
    <cellStyle name="Normal 20 4" xfId="450"/>
    <cellStyle name="Normal 20 5" xfId="451"/>
    <cellStyle name="Normal 20 6" xfId="452"/>
    <cellStyle name="Normal 20 7" xfId="453"/>
    <cellStyle name="Normal 20 8" xfId="454"/>
    <cellStyle name="Normal 20 9" xfId="455"/>
    <cellStyle name="Normal 21 10" xfId="456"/>
    <cellStyle name="Normal 21 11" xfId="457"/>
    <cellStyle name="Normal 21 12" xfId="458"/>
    <cellStyle name="Normal 21 13" xfId="459"/>
    <cellStyle name="Normal 21 14" xfId="460"/>
    <cellStyle name="Normal 21 15" xfId="461"/>
    <cellStyle name="Normal 21 16" xfId="462"/>
    <cellStyle name="Normal 21 17" xfId="463"/>
    <cellStyle name="Normal 21 18" xfId="464"/>
    <cellStyle name="Normal 21 19" xfId="465"/>
    <cellStyle name="Normal 21 2" xfId="466"/>
    <cellStyle name="Normal 21 20" xfId="467"/>
    <cellStyle name="Normal 21 3" xfId="468"/>
    <cellStyle name="Normal 21 4" xfId="469"/>
    <cellStyle name="Normal 21 5" xfId="470"/>
    <cellStyle name="Normal 21 6" xfId="471"/>
    <cellStyle name="Normal 21 7" xfId="472"/>
    <cellStyle name="Normal 21 8" xfId="473"/>
    <cellStyle name="Normal 21 9" xfId="474"/>
    <cellStyle name="Normal 22 10" xfId="475"/>
    <cellStyle name="Normal 22 11" xfId="476"/>
    <cellStyle name="Normal 22 12" xfId="477"/>
    <cellStyle name="Normal 22 13" xfId="478"/>
    <cellStyle name="Normal 22 14" xfId="479"/>
    <cellStyle name="Normal 22 15" xfId="480"/>
    <cellStyle name="Normal 22 16" xfId="481"/>
    <cellStyle name="Normal 22 17" xfId="482"/>
    <cellStyle name="Normal 22 18" xfId="483"/>
    <cellStyle name="Normal 22 19" xfId="484"/>
    <cellStyle name="Normal 22 2" xfId="485"/>
    <cellStyle name="Normal 22 20" xfId="486"/>
    <cellStyle name="Normal 22 3" xfId="487"/>
    <cellStyle name="Normal 22 4" xfId="488"/>
    <cellStyle name="Normal 22 5" xfId="489"/>
    <cellStyle name="Normal 22 6" xfId="490"/>
    <cellStyle name="Normal 22 7" xfId="491"/>
    <cellStyle name="Normal 22 8" xfId="492"/>
    <cellStyle name="Normal 22 9" xfId="493"/>
    <cellStyle name="Normal 23 10" xfId="494"/>
    <cellStyle name="Normal 23 11" xfId="495"/>
    <cellStyle name="Normal 23 12" xfId="496"/>
    <cellStyle name="Normal 23 13" xfId="497"/>
    <cellStyle name="Normal 23 14" xfId="498"/>
    <cellStyle name="Normal 23 15" xfId="499"/>
    <cellStyle name="Normal 23 16" xfId="500"/>
    <cellStyle name="Normal 23 17" xfId="501"/>
    <cellStyle name="Normal 23 18" xfId="502"/>
    <cellStyle name="Normal 23 19" xfId="503"/>
    <cellStyle name="Normal 23 2" xfId="504"/>
    <cellStyle name="Normal 23 20" xfId="505"/>
    <cellStyle name="Normal 23 3" xfId="506"/>
    <cellStyle name="Normal 23 4" xfId="507"/>
    <cellStyle name="Normal 23 5" xfId="508"/>
    <cellStyle name="Normal 23 6" xfId="509"/>
    <cellStyle name="Normal 23 7" xfId="510"/>
    <cellStyle name="Normal 23 8" xfId="511"/>
    <cellStyle name="Normal 23 9" xfId="512"/>
    <cellStyle name="Normal 24 10" xfId="513"/>
    <cellStyle name="Normal 24 11" xfId="514"/>
    <cellStyle name="Normal 24 12" xfId="515"/>
    <cellStyle name="Normal 24 13" xfId="516"/>
    <cellStyle name="Normal 24 14" xfId="517"/>
    <cellStyle name="Normal 24 15" xfId="518"/>
    <cellStyle name="Normal 24 16" xfId="519"/>
    <cellStyle name="Normal 24 17" xfId="520"/>
    <cellStyle name="Normal 24 18" xfId="521"/>
    <cellStyle name="Normal 24 19" xfId="522"/>
    <cellStyle name="Normal 24 2" xfId="523"/>
    <cellStyle name="Normal 24 20" xfId="524"/>
    <cellStyle name="Normal 24 3" xfId="525"/>
    <cellStyle name="Normal 24 4" xfId="526"/>
    <cellStyle name="Normal 24 5" xfId="527"/>
    <cellStyle name="Normal 24 6" xfId="528"/>
    <cellStyle name="Normal 24 7" xfId="529"/>
    <cellStyle name="Normal 24 8" xfId="530"/>
    <cellStyle name="Normal 24 9" xfId="531"/>
    <cellStyle name="Normal 25 10" xfId="532"/>
    <cellStyle name="Normal 25 11" xfId="533"/>
    <cellStyle name="Normal 25 12" xfId="534"/>
    <cellStyle name="Normal 25 13" xfId="535"/>
    <cellStyle name="Normal 25 14" xfId="536"/>
    <cellStyle name="Normal 25 15" xfId="537"/>
    <cellStyle name="Normal 25 16" xfId="538"/>
    <cellStyle name="Normal 25 17" xfId="539"/>
    <cellStyle name="Normal 25 18" xfId="540"/>
    <cellStyle name="Normal 25 19" xfId="541"/>
    <cellStyle name="Normal 25 2" xfId="542"/>
    <cellStyle name="Normal 25 20" xfId="543"/>
    <cellStyle name="Normal 25 3" xfId="544"/>
    <cellStyle name="Normal 25 4" xfId="545"/>
    <cellStyle name="Normal 25 5" xfId="546"/>
    <cellStyle name="Normal 25 6" xfId="547"/>
    <cellStyle name="Normal 25 7" xfId="548"/>
    <cellStyle name="Normal 25 8" xfId="549"/>
    <cellStyle name="Normal 25 9" xfId="550"/>
    <cellStyle name="Normal 256" xfId="551"/>
    <cellStyle name="Normal 26 10" xfId="552"/>
    <cellStyle name="Normal 26 11" xfId="553"/>
    <cellStyle name="Normal 26 12" xfId="554"/>
    <cellStyle name="Normal 26 13" xfId="555"/>
    <cellStyle name="Normal 26 14" xfId="556"/>
    <cellStyle name="Normal 26 15" xfId="557"/>
    <cellStyle name="Normal 26 16" xfId="558"/>
    <cellStyle name="Normal 26 17" xfId="559"/>
    <cellStyle name="Normal 26 18" xfId="560"/>
    <cellStyle name="Normal 26 19" xfId="561"/>
    <cellStyle name="Normal 26 2" xfId="562"/>
    <cellStyle name="Normal 26 20" xfId="563"/>
    <cellStyle name="Normal 26 3" xfId="564"/>
    <cellStyle name="Normal 26 4" xfId="565"/>
    <cellStyle name="Normal 26 5" xfId="566"/>
    <cellStyle name="Normal 26 6" xfId="567"/>
    <cellStyle name="Normal 26 7" xfId="568"/>
    <cellStyle name="Normal 26 8" xfId="569"/>
    <cellStyle name="Normal 26 9" xfId="570"/>
    <cellStyle name="Normal 27 10" xfId="571"/>
    <cellStyle name="Normal 27 11" xfId="572"/>
    <cellStyle name="Normal 27 12" xfId="573"/>
    <cellStyle name="Normal 27 13" xfId="574"/>
    <cellStyle name="Normal 27 14" xfId="575"/>
    <cellStyle name="Normal 27 15" xfId="576"/>
    <cellStyle name="Normal 27 16" xfId="577"/>
    <cellStyle name="Normal 27 17" xfId="578"/>
    <cellStyle name="Normal 27 18" xfId="579"/>
    <cellStyle name="Normal 27 19" xfId="580"/>
    <cellStyle name="Normal 27 2" xfId="581"/>
    <cellStyle name="Normal 27 20" xfId="582"/>
    <cellStyle name="Normal 27 3" xfId="583"/>
    <cellStyle name="Normal 27 4" xfId="584"/>
    <cellStyle name="Normal 27 5" xfId="585"/>
    <cellStyle name="Normal 27 6" xfId="586"/>
    <cellStyle name="Normal 27 7" xfId="587"/>
    <cellStyle name="Normal 27 8" xfId="588"/>
    <cellStyle name="Normal 27 9" xfId="589"/>
    <cellStyle name="Normal 28 10" xfId="590"/>
    <cellStyle name="Normal 28 11" xfId="591"/>
    <cellStyle name="Normal 28 12" xfId="592"/>
    <cellStyle name="Normal 28 13" xfId="593"/>
    <cellStyle name="Normal 28 14" xfId="594"/>
    <cellStyle name="Normal 28 15" xfId="595"/>
    <cellStyle name="Normal 28 16" xfId="596"/>
    <cellStyle name="Normal 28 17" xfId="597"/>
    <cellStyle name="Normal 28 18" xfId="598"/>
    <cellStyle name="Normal 28 19" xfId="599"/>
    <cellStyle name="Normal 28 2" xfId="600"/>
    <cellStyle name="Normal 28 20" xfId="601"/>
    <cellStyle name="Normal 28 3" xfId="602"/>
    <cellStyle name="Normal 28 4" xfId="603"/>
    <cellStyle name="Normal 28 5" xfId="604"/>
    <cellStyle name="Normal 28 6" xfId="605"/>
    <cellStyle name="Normal 28 7" xfId="606"/>
    <cellStyle name="Normal 28 8" xfId="607"/>
    <cellStyle name="Normal 28 9" xfId="608"/>
    <cellStyle name="Normal 29 10" xfId="609"/>
    <cellStyle name="Normal 29 11" xfId="610"/>
    <cellStyle name="Normal 29 12" xfId="611"/>
    <cellStyle name="Normal 29 13" xfId="612"/>
    <cellStyle name="Normal 29 14" xfId="613"/>
    <cellStyle name="Normal 29 15" xfId="614"/>
    <cellStyle name="Normal 29 16" xfId="615"/>
    <cellStyle name="Normal 29 17" xfId="616"/>
    <cellStyle name="Normal 29 18" xfId="617"/>
    <cellStyle name="Normal 29 19" xfId="618"/>
    <cellStyle name="Normal 29 2" xfId="619"/>
    <cellStyle name="Normal 29 20" xfId="620"/>
    <cellStyle name="Normal 29 3" xfId="621"/>
    <cellStyle name="Normal 29 4" xfId="622"/>
    <cellStyle name="Normal 29 5" xfId="623"/>
    <cellStyle name="Normal 29 6" xfId="624"/>
    <cellStyle name="Normal 29 7" xfId="625"/>
    <cellStyle name="Normal 29 8" xfId="626"/>
    <cellStyle name="Normal 29 9" xfId="627"/>
    <cellStyle name="Normal 3" xfId="1"/>
    <cellStyle name="Normal 3 2" xfId="628"/>
    <cellStyle name="Normal 3 3" xfId="629"/>
    <cellStyle name="Normal 30 10" xfId="630"/>
    <cellStyle name="Normal 30 11" xfId="631"/>
    <cellStyle name="Normal 30 12" xfId="632"/>
    <cellStyle name="Normal 30 13" xfId="633"/>
    <cellStyle name="Normal 30 14" xfId="634"/>
    <cellStyle name="Normal 30 15" xfId="635"/>
    <cellStyle name="Normal 30 16" xfId="636"/>
    <cellStyle name="Normal 30 17" xfId="637"/>
    <cellStyle name="Normal 30 18" xfId="638"/>
    <cellStyle name="Normal 30 19" xfId="639"/>
    <cellStyle name="Normal 30 2" xfId="640"/>
    <cellStyle name="Normal 30 20" xfId="641"/>
    <cellStyle name="Normal 30 3" xfId="642"/>
    <cellStyle name="Normal 30 4" xfId="643"/>
    <cellStyle name="Normal 30 5" xfId="644"/>
    <cellStyle name="Normal 30 6" xfId="645"/>
    <cellStyle name="Normal 30 7" xfId="646"/>
    <cellStyle name="Normal 30 8" xfId="647"/>
    <cellStyle name="Normal 30 9" xfId="648"/>
    <cellStyle name="Normal 31 10" xfId="649"/>
    <cellStyle name="Normal 31 11" xfId="650"/>
    <cellStyle name="Normal 31 12" xfId="651"/>
    <cellStyle name="Normal 31 13" xfId="652"/>
    <cellStyle name="Normal 31 14" xfId="653"/>
    <cellStyle name="Normal 31 15" xfId="654"/>
    <cellStyle name="Normal 31 16" xfId="655"/>
    <cellStyle name="Normal 31 17" xfId="656"/>
    <cellStyle name="Normal 31 18" xfId="657"/>
    <cellStyle name="Normal 31 19" xfId="658"/>
    <cellStyle name="Normal 31 2" xfId="659"/>
    <cellStyle name="Normal 31 20" xfId="660"/>
    <cellStyle name="Normal 31 3" xfId="661"/>
    <cellStyle name="Normal 31 4" xfId="662"/>
    <cellStyle name="Normal 31 5" xfId="663"/>
    <cellStyle name="Normal 31 6" xfId="664"/>
    <cellStyle name="Normal 31 7" xfId="665"/>
    <cellStyle name="Normal 31 8" xfId="666"/>
    <cellStyle name="Normal 31 9" xfId="667"/>
    <cellStyle name="Normal 32 10" xfId="668"/>
    <cellStyle name="Normal 32 11" xfId="669"/>
    <cellStyle name="Normal 32 12" xfId="670"/>
    <cellStyle name="Normal 32 13" xfId="671"/>
    <cellStyle name="Normal 32 14" xfId="672"/>
    <cellStyle name="Normal 32 15" xfId="673"/>
    <cellStyle name="Normal 32 16" xfId="674"/>
    <cellStyle name="Normal 32 17" xfId="675"/>
    <cellStyle name="Normal 32 18" xfId="676"/>
    <cellStyle name="Normal 32 19" xfId="677"/>
    <cellStyle name="Normal 32 2" xfId="678"/>
    <cellStyle name="Normal 32 20" xfId="679"/>
    <cellStyle name="Normal 32 3" xfId="680"/>
    <cellStyle name="Normal 32 4" xfId="681"/>
    <cellStyle name="Normal 32 5" xfId="682"/>
    <cellStyle name="Normal 32 6" xfId="683"/>
    <cellStyle name="Normal 32 7" xfId="684"/>
    <cellStyle name="Normal 32 8" xfId="685"/>
    <cellStyle name="Normal 32 9" xfId="686"/>
    <cellStyle name="Normal 38 10" xfId="687"/>
    <cellStyle name="Normal 38 11" xfId="688"/>
    <cellStyle name="Normal 38 12" xfId="689"/>
    <cellStyle name="Normal 38 13" xfId="690"/>
    <cellStyle name="Normal 38 14" xfId="691"/>
    <cellStyle name="Normal 38 2" xfId="692"/>
    <cellStyle name="Normal 38 3" xfId="693"/>
    <cellStyle name="Normal 38 4" xfId="694"/>
    <cellStyle name="Normal 38 5" xfId="695"/>
    <cellStyle name="Normal 38 6" xfId="696"/>
    <cellStyle name="Normal 38 7" xfId="697"/>
    <cellStyle name="Normal 38 8" xfId="698"/>
    <cellStyle name="Normal 38 9" xfId="699"/>
    <cellStyle name="Normal 39 10" xfId="700"/>
    <cellStyle name="Normal 39 11" xfId="701"/>
    <cellStyle name="Normal 39 12" xfId="702"/>
    <cellStyle name="Normal 39 13" xfId="703"/>
    <cellStyle name="Normal 39 14" xfId="704"/>
    <cellStyle name="Normal 39 2" xfId="705"/>
    <cellStyle name="Normal 39 3" xfId="706"/>
    <cellStyle name="Normal 39 4" xfId="707"/>
    <cellStyle name="Normal 39 5" xfId="708"/>
    <cellStyle name="Normal 39 6" xfId="709"/>
    <cellStyle name="Normal 39 7" xfId="710"/>
    <cellStyle name="Normal 39 8" xfId="711"/>
    <cellStyle name="Normal 39 9" xfId="712"/>
    <cellStyle name="Normal 4" xfId="713"/>
    <cellStyle name="Normal 4 2" xfId="714"/>
    <cellStyle name="Normal 5" xfId="715"/>
    <cellStyle name="Normal 52" xfId="716"/>
    <cellStyle name="Normal 6" xfId="717"/>
    <cellStyle name="Normal 7" xfId="718"/>
    <cellStyle name="Normal 7 10" xfId="719"/>
    <cellStyle name="Normal 7 11" xfId="720"/>
    <cellStyle name="Normal 7 12" xfId="721"/>
    <cellStyle name="Normal 7 13" xfId="722"/>
    <cellStyle name="Normal 7 14" xfId="723"/>
    <cellStyle name="Normal 7 15" xfId="724"/>
    <cellStyle name="Normal 7 16" xfId="725"/>
    <cellStyle name="Normal 7 17" xfId="726"/>
    <cellStyle name="Normal 7 18" xfId="727"/>
    <cellStyle name="Normal 7 19" xfId="728"/>
    <cellStyle name="Normal 7 2" xfId="729"/>
    <cellStyle name="Normal 7 20" xfId="730"/>
    <cellStyle name="Normal 7 3" xfId="731"/>
    <cellStyle name="Normal 7 4" xfId="732"/>
    <cellStyle name="Normal 7 5" xfId="733"/>
    <cellStyle name="Normal 7 6" xfId="734"/>
    <cellStyle name="Normal 7 7" xfId="735"/>
    <cellStyle name="Normal 7 8" xfId="736"/>
    <cellStyle name="Normal 7 9" xfId="737"/>
    <cellStyle name="Normal 8" xfId="738"/>
    <cellStyle name="Normal 8 10" xfId="739"/>
    <cellStyle name="Normal 8 11" xfId="740"/>
    <cellStyle name="Normal 8 12" xfId="741"/>
    <cellStyle name="Normal 8 13" xfId="742"/>
    <cellStyle name="Normal 8 14" xfId="743"/>
    <cellStyle name="Normal 8 15" xfId="744"/>
    <cellStyle name="Normal 8 16" xfId="745"/>
    <cellStyle name="Normal 8 17" xfId="746"/>
    <cellStyle name="Normal 8 18" xfId="747"/>
    <cellStyle name="Normal 8 19" xfId="748"/>
    <cellStyle name="Normal 8 2" xfId="749"/>
    <cellStyle name="Normal 8 20" xfId="750"/>
    <cellStyle name="Normal 8 3" xfId="751"/>
    <cellStyle name="Normal 8 4" xfId="752"/>
    <cellStyle name="Normal 8 5" xfId="753"/>
    <cellStyle name="Normal 8 6" xfId="754"/>
    <cellStyle name="Normal 8 7" xfId="755"/>
    <cellStyle name="Normal 8 8" xfId="756"/>
    <cellStyle name="Normal 8 9" xfId="757"/>
    <cellStyle name="Normal 9" xfId="758"/>
    <cellStyle name="Normal 9 10" xfId="759"/>
    <cellStyle name="Normal 9 11" xfId="760"/>
    <cellStyle name="Normal 9 12" xfId="761"/>
    <cellStyle name="Normal 9 13" xfId="762"/>
    <cellStyle name="Normal 9 14" xfId="763"/>
    <cellStyle name="Normal 9 15" xfId="764"/>
    <cellStyle name="Normal 9 16" xfId="765"/>
    <cellStyle name="Normal 9 17" xfId="766"/>
    <cellStyle name="Normal 9 18" xfId="767"/>
    <cellStyle name="Normal 9 19" xfId="768"/>
    <cellStyle name="Normal 9 2" xfId="769"/>
    <cellStyle name="Normal 9 20" xfId="770"/>
    <cellStyle name="Normal 9 3" xfId="771"/>
    <cellStyle name="Normal 9 4" xfId="772"/>
    <cellStyle name="Normal 9 5" xfId="773"/>
    <cellStyle name="Normal 9 6" xfId="774"/>
    <cellStyle name="Normal 9 7" xfId="775"/>
    <cellStyle name="Normal 9 8" xfId="776"/>
    <cellStyle name="Normal 9 9" xfId="777"/>
    <cellStyle name="Normale 2" xfId="778"/>
    <cellStyle name="Normale 3" xfId="779"/>
    <cellStyle name="Normalny_AKTYWA" xfId="780"/>
    <cellStyle name="Percent (0)" xfId="781"/>
    <cellStyle name="Percent 2" xfId="782"/>
    <cellStyle name="Percent 2 2" xfId="783"/>
    <cellStyle name="Percent 3" xfId="784"/>
    <cellStyle name="Percent 4" xfId="785"/>
    <cellStyle name="Percent 5" xfId="786"/>
    <cellStyle name="Percent 6" xfId="787"/>
    <cellStyle name="Percentuale 2" xfId="788"/>
    <cellStyle name="Style 1" xfId="789"/>
    <cellStyle name="Tickmark" xfId="790"/>
    <cellStyle name="Total 2" xfId="79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Operacional/Aktuaristika/Public/eurosigRezerva/Provigjoni%20teknik%20ne%2031.1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ssyziu/Desktop/interest%20sprea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ncellari/Documents/bilanci%202012/bilanci%20vjetor/bilanc%20verifikues/flete%20pune/ZAlbsig%202012/Documents%20and%20Settings/mhoxha/Desktop/securiti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A/Downloads/I.F.M%20-06%20SHPK%20PASQYRA%20FINANCIARE%20%20%20viti%20%202019+%20SHENIMET%20DOREZIM%20DT.1.8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PASH"/>
      <sheetName val="rezultati"/>
      <sheetName val="Fluksi "/>
      <sheetName val="Kapitali"/>
      <sheetName val="AAM"/>
      <sheetName val="SHENIMET SHPJEGUESE"/>
    </sheetNames>
    <sheetDataSet>
      <sheetData sheetId="0"/>
      <sheetData sheetId="1">
        <row r="14">
          <cell r="G14">
            <v>70096625</v>
          </cell>
        </row>
        <row r="23">
          <cell r="G23">
            <v>837042</v>
          </cell>
        </row>
        <row r="25">
          <cell r="G25">
            <v>56469</v>
          </cell>
        </row>
      </sheetData>
      <sheetData sheetId="2">
        <row r="8">
          <cell r="F8">
            <v>2432000</v>
          </cell>
        </row>
        <row r="9">
          <cell r="F9">
            <v>0</v>
          </cell>
        </row>
        <row r="10">
          <cell r="F10">
            <v>15293152</v>
          </cell>
        </row>
        <row r="16">
          <cell r="F16">
            <v>28146666</v>
          </cell>
        </row>
        <row r="45">
          <cell r="F45">
            <v>28614404.800000001</v>
          </cell>
        </row>
      </sheetData>
      <sheetData sheetId="3">
        <row r="7">
          <cell r="G7">
            <v>19945047</v>
          </cell>
        </row>
        <row r="12">
          <cell r="G12">
            <v>-8000012</v>
          </cell>
        </row>
        <row r="15">
          <cell r="G15">
            <v>-2029485</v>
          </cell>
        </row>
        <row r="16">
          <cell r="G16">
            <v>-338924</v>
          </cell>
        </row>
        <row r="19">
          <cell r="G19">
            <v>-2284618</v>
          </cell>
        </row>
        <row r="20">
          <cell r="G20">
            <v>-2557203</v>
          </cell>
        </row>
        <row r="27">
          <cell r="G27">
            <v>128816</v>
          </cell>
        </row>
        <row r="30">
          <cell r="G30">
            <v>-324720</v>
          </cell>
        </row>
        <row r="37">
          <cell r="G37">
            <v>708319</v>
          </cell>
        </row>
        <row r="40">
          <cell r="G40">
            <v>3830582</v>
          </cell>
        </row>
      </sheetData>
      <sheetData sheetId="4"/>
      <sheetData sheetId="5"/>
      <sheetData sheetId="6"/>
      <sheetData sheetId="7">
        <row r="11">
          <cell r="I11">
            <v>1037062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0"/>
  <sheetViews>
    <sheetView topLeftCell="A19" workbookViewId="0">
      <selection activeCell="H57" sqref="H57"/>
    </sheetView>
  </sheetViews>
  <sheetFormatPr defaultRowHeight="12.75"/>
  <cols>
    <col min="1" max="1" width="6.42578125" style="123" customWidth="1"/>
    <col min="2" max="3" width="9.140625" style="123"/>
    <col min="4" max="4" width="9.42578125" style="123" customWidth="1"/>
    <col min="5" max="5" width="11.42578125" style="123" customWidth="1"/>
    <col min="6" max="6" width="12.85546875" style="123" customWidth="1"/>
    <col min="7" max="7" width="5.42578125" style="123" customWidth="1"/>
    <col min="8" max="9" width="9.140625" style="123"/>
    <col min="10" max="10" width="3.140625" style="123" customWidth="1"/>
    <col min="11" max="11" width="9.140625" style="123"/>
    <col min="12" max="12" width="1.85546875" style="123" customWidth="1"/>
    <col min="13" max="256" width="9.140625" style="123"/>
    <col min="257" max="257" width="6.42578125" style="123" customWidth="1"/>
    <col min="258" max="259" width="9.140625" style="123"/>
    <col min="260" max="260" width="9.42578125" style="123" customWidth="1"/>
    <col min="261" max="261" width="11.42578125" style="123" customWidth="1"/>
    <col min="262" max="262" width="12.85546875" style="123" customWidth="1"/>
    <col min="263" max="263" width="5.42578125" style="123" customWidth="1"/>
    <col min="264" max="265" width="9.140625" style="123"/>
    <col min="266" max="266" width="3.140625" style="123" customWidth="1"/>
    <col min="267" max="267" width="9.140625" style="123"/>
    <col min="268" max="268" width="1.85546875" style="123" customWidth="1"/>
    <col min="269" max="512" width="9.140625" style="123"/>
    <col min="513" max="513" width="6.42578125" style="123" customWidth="1"/>
    <col min="514" max="515" width="9.140625" style="123"/>
    <col min="516" max="516" width="9.42578125" style="123" customWidth="1"/>
    <col min="517" max="517" width="11.42578125" style="123" customWidth="1"/>
    <col min="518" max="518" width="12.85546875" style="123" customWidth="1"/>
    <col min="519" max="519" width="5.42578125" style="123" customWidth="1"/>
    <col min="520" max="521" width="9.140625" style="123"/>
    <col min="522" max="522" width="3.140625" style="123" customWidth="1"/>
    <col min="523" max="523" width="9.140625" style="123"/>
    <col min="524" max="524" width="1.85546875" style="123" customWidth="1"/>
    <col min="525" max="768" width="9.140625" style="123"/>
    <col min="769" max="769" width="6.42578125" style="123" customWidth="1"/>
    <col min="770" max="771" width="9.140625" style="123"/>
    <col min="772" max="772" width="9.42578125" style="123" customWidth="1"/>
    <col min="773" max="773" width="11.42578125" style="123" customWidth="1"/>
    <col min="774" max="774" width="12.85546875" style="123" customWidth="1"/>
    <col min="775" max="775" width="5.42578125" style="123" customWidth="1"/>
    <col min="776" max="777" width="9.140625" style="123"/>
    <col min="778" max="778" width="3.140625" style="123" customWidth="1"/>
    <col min="779" max="779" width="9.140625" style="123"/>
    <col min="780" max="780" width="1.85546875" style="123" customWidth="1"/>
    <col min="781" max="1024" width="9.140625" style="123"/>
    <col min="1025" max="1025" width="6.42578125" style="123" customWidth="1"/>
    <col min="1026" max="1027" width="9.140625" style="123"/>
    <col min="1028" max="1028" width="9.42578125" style="123" customWidth="1"/>
    <col min="1029" max="1029" width="11.42578125" style="123" customWidth="1"/>
    <col min="1030" max="1030" width="12.85546875" style="123" customWidth="1"/>
    <col min="1031" max="1031" width="5.42578125" style="123" customWidth="1"/>
    <col min="1032" max="1033" width="9.140625" style="123"/>
    <col min="1034" max="1034" width="3.140625" style="123" customWidth="1"/>
    <col min="1035" max="1035" width="9.140625" style="123"/>
    <col min="1036" max="1036" width="1.85546875" style="123" customWidth="1"/>
    <col min="1037" max="1280" width="9.140625" style="123"/>
    <col min="1281" max="1281" width="6.42578125" style="123" customWidth="1"/>
    <col min="1282" max="1283" width="9.140625" style="123"/>
    <col min="1284" max="1284" width="9.42578125" style="123" customWidth="1"/>
    <col min="1285" max="1285" width="11.42578125" style="123" customWidth="1"/>
    <col min="1286" max="1286" width="12.85546875" style="123" customWidth="1"/>
    <col min="1287" max="1287" width="5.42578125" style="123" customWidth="1"/>
    <col min="1288" max="1289" width="9.140625" style="123"/>
    <col min="1290" max="1290" width="3.140625" style="123" customWidth="1"/>
    <col min="1291" max="1291" width="9.140625" style="123"/>
    <col min="1292" max="1292" width="1.85546875" style="123" customWidth="1"/>
    <col min="1293" max="1536" width="9.140625" style="123"/>
    <col min="1537" max="1537" width="6.42578125" style="123" customWidth="1"/>
    <col min="1538" max="1539" width="9.140625" style="123"/>
    <col min="1540" max="1540" width="9.42578125" style="123" customWidth="1"/>
    <col min="1541" max="1541" width="11.42578125" style="123" customWidth="1"/>
    <col min="1542" max="1542" width="12.85546875" style="123" customWidth="1"/>
    <col min="1543" max="1543" width="5.42578125" style="123" customWidth="1"/>
    <col min="1544" max="1545" width="9.140625" style="123"/>
    <col min="1546" max="1546" width="3.140625" style="123" customWidth="1"/>
    <col min="1547" max="1547" width="9.140625" style="123"/>
    <col min="1548" max="1548" width="1.85546875" style="123" customWidth="1"/>
    <col min="1549" max="1792" width="9.140625" style="123"/>
    <col min="1793" max="1793" width="6.42578125" style="123" customWidth="1"/>
    <col min="1794" max="1795" width="9.140625" style="123"/>
    <col min="1796" max="1796" width="9.42578125" style="123" customWidth="1"/>
    <col min="1797" max="1797" width="11.42578125" style="123" customWidth="1"/>
    <col min="1798" max="1798" width="12.85546875" style="123" customWidth="1"/>
    <col min="1799" max="1799" width="5.42578125" style="123" customWidth="1"/>
    <col min="1800" max="1801" width="9.140625" style="123"/>
    <col min="1802" max="1802" width="3.140625" style="123" customWidth="1"/>
    <col min="1803" max="1803" width="9.140625" style="123"/>
    <col min="1804" max="1804" width="1.85546875" style="123" customWidth="1"/>
    <col min="1805" max="2048" width="9.140625" style="123"/>
    <col min="2049" max="2049" width="6.42578125" style="123" customWidth="1"/>
    <col min="2050" max="2051" width="9.140625" style="123"/>
    <col min="2052" max="2052" width="9.42578125" style="123" customWidth="1"/>
    <col min="2053" max="2053" width="11.42578125" style="123" customWidth="1"/>
    <col min="2054" max="2054" width="12.85546875" style="123" customWidth="1"/>
    <col min="2055" max="2055" width="5.42578125" style="123" customWidth="1"/>
    <col min="2056" max="2057" width="9.140625" style="123"/>
    <col min="2058" max="2058" width="3.140625" style="123" customWidth="1"/>
    <col min="2059" max="2059" width="9.140625" style="123"/>
    <col min="2060" max="2060" width="1.85546875" style="123" customWidth="1"/>
    <col min="2061" max="2304" width="9.140625" style="123"/>
    <col min="2305" max="2305" width="6.42578125" style="123" customWidth="1"/>
    <col min="2306" max="2307" width="9.140625" style="123"/>
    <col min="2308" max="2308" width="9.42578125" style="123" customWidth="1"/>
    <col min="2309" max="2309" width="11.42578125" style="123" customWidth="1"/>
    <col min="2310" max="2310" width="12.85546875" style="123" customWidth="1"/>
    <col min="2311" max="2311" width="5.42578125" style="123" customWidth="1"/>
    <col min="2312" max="2313" width="9.140625" style="123"/>
    <col min="2314" max="2314" width="3.140625" style="123" customWidth="1"/>
    <col min="2315" max="2315" width="9.140625" style="123"/>
    <col min="2316" max="2316" width="1.85546875" style="123" customWidth="1"/>
    <col min="2317" max="2560" width="9.140625" style="123"/>
    <col min="2561" max="2561" width="6.42578125" style="123" customWidth="1"/>
    <col min="2562" max="2563" width="9.140625" style="123"/>
    <col min="2564" max="2564" width="9.42578125" style="123" customWidth="1"/>
    <col min="2565" max="2565" width="11.42578125" style="123" customWidth="1"/>
    <col min="2566" max="2566" width="12.85546875" style="123" customWidth="1"/>
    <col min="2567" max="2567" width="5.42578125" style="123" customWidth="1"/>
    <col min="2568" max="2569" width="9.140625" style="123"/>
    <col min="2570" max="2570" width="3.140625" style="123" customWidth="1"/>
    <col min="2571" max="2571" width="9.140625" style="123"/>
    <col min="2572" max="2572" width="1.85546875" style="123" customWidth="1"/>
    <col min="2573" max="2816" width="9.140625" style="123"/>
    <col min="2817" max="2817" width="6.42578125" style="123" customWidth="1"/>
    <col min="2818" max="2819" width="9.140625" style="123"/>
    <col min="2820" max="2820" width="9.42578125" style="123" customWidth="1"/>
    <col min="2821" max="2821" width="11.42578125" style="123" customWidth="1"/>
    <col min="2822" max="2822" width="12.85546875" style="123" customWidth="1"/>
    <col min="2823" max="2823" width="5.42578125" style="123" customWidth="1"/>
    <col min="2824" max="2825" width="9.140625" style="123"/>
    <col min="2826" max="2826" width="3.140625" style="123" customWidth="1"/>
    <col min="2827" max="2827" width="9.140625" style="123"/>
    <col min="2828" max="2828" width="1.85546875" style="123" customWidth="1"/>
    <col min="2829" max="3072" width="9.140625" style="123"/>
    <col min="3073" max="3073" width="6.42578125" style="123" customWidth="1"/>
    <col min="3074" max="3075" width="9.140625" style="123"/>
    <col min="3076" max="3076" width="9.42578125" style="123" customWidth="1"/>
    <col min="3077" max="3077" width="11.42578125" style="123" customWidth="1"/>
    <col min="3078" max="3078" width="12.85546875" style="123" customWidth="1"/>
    <col min="3079" max="3079" width="5.42578125" style="123" customWidth="1"/>
    <col min="3080" max="3081" width="9.140625" style="123"/>
    <col min="3082" max="3082" width="3.140625" style="123" customWidth="1"/>
    <col min="3083" max="3083" width="9.140625" style="123"/>
    <col min="3084" max="3084" width="1.85546875" style="123" customWidth="1"/>
    <col min="3085" max="3328" width="9.140625" style="123"/>
    <col min="3329" max="3329" width="6.42578125" style="123" customWidth="1"/>
    <col min="3330" max="3331" width="9.140625" style="123"/>
    <col min="3332" max="3332" width="9.42578125" style="123" customWidth="1"/>
    <col min="3333" max="3333" width="11.42578125" style="123" customWidth="1"/>
    <col min="3334" max="3334" width="12.85546875" style="123" customWidth="1"/>
    <col min="3335" max="3335" width="5.42578125" style="123" customWidth="1"/>
    <col min="3336" max="3337" width="9.140625" style="123"/>
    <col min="3338" max="3338" width="3.140625" style="123" customWidth="1"/>
    <col min="3339" max="3339" width="9.140625" style="123"/>
    <col min="3340" max="3340" width="1.85546875" style="123" customWidth="1"/>
    <col min="3341" max="3584" width="9.140625" style="123"/>
    <col min="3585" max="3585" width="6.42578125" style="123" customWidth="1"/>
    <col min="3586" max="3587" width="9.140625" style="123"/>
    <col min="3588" max="3588" width="9.42578125" style="123" customWidth="1"/>
    <col min="3589" max="3589" width="11.42578125" style="123" customWidth="1"/>
    <col min="3590" max="3590" width="12.85546875" style="123" customWidth="1"/>
    <col min="3591" max="3591" width="5.42578125" style="123" customWidth="1"/>
    <col min="3592" max="3593" width="9.140625" style="123"/>
    <col min="3594" max="3594" width="3.140625" style="123" customWidth="1"/>
    <col min="3595" max="3595" width="9.140625" style="123"/>
    <col min="3596" max="3596" width="1.85546875" style="123" customWidth="1"/>
    <col min="3597" max="3840" width="9.140625" style="123"/>
    <col min="3841" max="3841" width="6.42578125" style="123" customWidth="1"/>
    <col min="3842" max="3843" width="9.140625" style="123"/>
    <col min="3844" max="3844" width="9.42578125" style="123" customWidth="1"/>
    <col min="3845" max="3845" width="11.42578125" style="123" customWidth="1"/>
    <col min="3846" max="3846" width="12.85546875" style="123" customWidth="1"/>
    <col min="3847" max="3847" width="5.42578125" style="123" customWidth="1"/>
    <col min="3848" max="3849" width="9.140625" style="123"/>
    <col min="3850" max="3850" width="3.140625" style="123" customWidth="1"/>
    <col min="3851" max="3851" width="9.140625" style="123"/>
    <col min="3852" max="3852" width="1.85546875" style="123" customWidth="1"/>
    <col min="3853" max="4096" width="9.140625" style="123"/>
    <col min="4097" max="4097" width="6.42578125" style="123" customWidth="1"/>
    <col min="4098" max="4099" width="9.140625" style="123"/>
    <col min="4100" max="4100" width="9.42578125" style="123" customWidth="1"/>
    <col min="4101" max="4101" width="11.42578125" style="123" customWidth="1"/>
    <col min="4102" max="4102" width="12.85546875" style="123" customWidth="1"/>
    <col min="4103" max="4103" width="5.42578125" style="123" customWidth="1"/>
    <col min="4104" max="4105" width="9.140625" style="123"/>
    <col min="4106" max="4106" width="3.140625" style="123" customWidth="1"/>
    <col min="4107" max="4107" width="9.140625" style="123"/>
    <col min="4108" max="4108" width="1.85546875" style="123" customWidth="1"/>
    <col min="4109" max="4352" width="9.140625" style="123"/>
    <col min="4353" max="4353" width="6.42578125" style="123" customWidth="1"/>
    <col min="4354" max="4355" width="9.140625" style="123"/>
    <col min="4356" max="4356" width="9.42578125" style="123" customWidth="1"/>
    <col min="4357" max="4357" width="11.42578125" style="123" customWidth="1"/>
    <col min="4358" max="4358" width="12.85546875" style="123" customWidth="1"/>
    <col min="4359" max="4359" width="5.42578125" style="123" customWidth="1"/>
    <col min="4360" max="4361" width="9.140625" style="123"/>
    <col min="4362" max="4362" width="3.140625" style="123" customWidth="1"/>
    <col min="4363" max="4363" width="9.140625" style="123"/>
    <col min="4364" max="4364" width="1.85546875" style="123" customWidth="1"/>
    <col min="4365" max="4608" width="9.140625" style="123"/>
    <col min="4609" max="4609" width="6.42578125" style="123" customWidth="1"/>
    <col min="4610" max="4611" width="9.140625" style="123"/>
    <col min="4612" max="4612" width="9.42578125" style="123" customWidth="1"/>
    <col min="4613" max="4613" width="11.42578125" style="123" customWidth="1"/>
    <col min="4614" max="4614" width="12.85546875" style="123" customWidth="1"/>
    <col min="4615" max="4615" width="5.42578125" style="123" customWidth="1"/>
    <col min="4616" max="4617" width="9.140625" style="123"/>
    <col min="4618" max="4618" width="3.140625" style="123" customWidth="1"/>
    <col min="4619" max="4619" width="9.140625" style="123"/>
    <col min="4620" max="4620" width="1.85546875" style="123" customWidth="1"/>
    <col min="4621" max="4864" width="9.140625" style="123"/>
    <col min="4865" max="4865" width="6.42578125" style="123" customWidth="1"/>
    <col min="4866" max="4867" width="9.140625" style="123"/>
    <col min="4868" max="4868" width="9.42578125" style="123" customWidth="1"/>
    <col min="4869" max="4869" width="11.42578125" style="123" customWidth="1"/>
    <col min="4870" max="4870" width="12.85546875" style="123" customWidth="1"/>
    <col min="4871" max="4871" width="5.42578125" style="123" customWidth="1"/>
    <col min="4872" max="4873" width="9.140625" style="123"/>
    <col min="4874" max="4874" width="3.140625" style="123" customWidth="1"/>
    <col min="4875" max="4875" width="9.140625" style="123"/>
    <col min="4876" max="4876" width="1.85546875" style="123" customWidth="1"/>
    <col min="4877" max="5120" width="9.140625" style="123"/>
    <col min="5121" max="5121" width="6.42578125" style="123" customWidth="1"/>
    <col min="5122" max="5123" width="9.140625" style="123"/>
    <col min="5124" max="5124" width="9.42578125" style="123" customWidth="1"/>
    <col min="5125" max="5125" width="11.42578125" style="123" customWidth="1"/>
    <col min="5126" max="5126" width="12.85546875" style="123" customWidth="1"/>
    <col min="5127" max="5127" width="5.42578125" style="123" customWidth="1"/>
    <col min="5128" max="5129" width="9.140625" style="123"/>
    <col min="5130" max="5130" width="3.140625" style="123" customWidth="1"/>
    <col min="5131" max="5131" width="9.140625" style="123"/>
    <col min="5132" max="5132" width="1.85546875" style="123" customWidth="1"/>
    <col min="5133" max="5376" width="9.140625" style="123"/>
    <col min="5377" max="5377" width="6.42578125" style="123" customWidth="1"/>
    <col min="5378" max="5379" width="9.140625" style="123"/>
    <col min="5380" max="5380" width="9.42578125" style="123" customWidth="1"/>
    <col min="5381" max="5381" width="11.42578125" style="123" customWidth="1"/>
    <col min="5382" max="5382" width="12.85546875" style="123" customWidth="1"/>
    <col min="5383" max="5383" width="5.42578125" style="123" customWidth="1"/>
    <col min="5384" max="5385" width="9.140625" style="123"/>
    <col min="5386" max="5386" width="3.140625" style="123" customWidth="1"/>
    <col min="5387" max="5387" width="9.140625" style="123"/>
    <col min="5388" max="5388" width="1.85546875" style="123" customWidth="1"/>
    <col min="5389" max="5632" width="9.140625" style="123"/>
    <col min="5633" max="5633" width="6.42578125" style="123" customWidth="1"/>
    <col min="5634" max="5635" width="9.140625" style="123"/>
    <col min="5636" max="5636" width="9.42578125" style="123" customWidth="1"/>
    <col min="5637" max="5637" width="11.42578125" style="123" customWidth="1"/>
    <col min="5638" max="5638" width="12.85546875" style="123" customWidth="1"/>
    <col min="5639" max="5639" width="5.42578125" style="123" customWidth="1"/>
    <col min="5640" max="5641" width="9.140625" style="123"/>
    <col min="5642" max="5642" width="3.140625" style="123" customWidth="1"/>
    <col min="5643" max="5643" width="9.140625" style="123"/>
    <col min="5644" max="5644" width="1.85546875" style="123" customWidth="1"/>
    <col min="5645" max="5888" width="9.140625" style="123"/>
    <col min="5889" max="5889" width="6.42578125" style="123" customWidth="1"/>
    <col min="5890" max="5891" width="9.140625" style="123"/>
    <col min="5892" max="5892" width="9.42578125" style="123" customWidth="1"/>
    <col min="5893" max="5893" width="11.42578125" style="123" customWidth="1"/>
    <col min="5894" max="5894" width="12.85546875" style="123" customWidth="1"/>
    <col min="5895" max="5895" width="5.42578125" style="123" customWidth="1"/>
    <col min="5896" max="5897" width="9.140625" style="123"/>
    <col min="5898" max="5898" width="3.140625" style="123" customWidth="1"/>
    <col min="5899" max="5899" width="9.140625" style="123"/>
    <col min="5900" max="5900" width="1.85546875" style="123" customWidth="1"/>
    <col min="5901" max="6144" width="9.140625" style="123"/>
    <col min="6145" max="6145" width="6.42578125" style="123" customWidth="1"/>
    <col min="6146" max="6147" width="9.140625" style="123"/>
    <col min="6148" max="6148" width="9.42578125" style="123" customWidth="1"/>
    <col min="6149" max="6149" width="11.42578125" style="123" customWidth="1"/>
    <col min="6150" max="6150" width="12.85546875" style="123" customWidth="1"/>
    <col min="6151" max="6151" width="5.42578125" style="123" customWidth="1"/>
    <col min="6152" max="6153" width="9.140625" style="123"/>
    <col min="6154" max="6154" width="3.140625" style="123" customWidth="1"/>
    <col min="6155" max="6155" width="9.140625" style="123"/>
    <col min="6156" max="6156" width="1.85546875" style="123" customWidth="1"/>
    <col min="6157" max="6400" width="9.140625" style="123"/>
    <col min="6401" max="6401" width="6.42578125" style="123" customWidth="1"/>
    <col min="6402" max="6403" width="9.140625" style="123"/>
    <col min="6404" max="6404" width="9.42578125" style="123" customWidth="1"/>
    <col min="6405" max="6405" width="11.42578125" style="123" customWidth="1"/>
    <col min="6406" max="6406" width="12.85546875" style="123" customWidth="1"/>
    <col min="6407" max="6407" width="5.42578125" style="123" customWidth="1"/>
    <col min="6408" max="6409" width="9.140625" style="123"/>
    <col min="6410" max="6410" width="3.140625" style="123" customWidth="1"/>
    <col min="6411" max="6411" width="9.140625" style="123"/>
    <col min="6412" max="6412" width="1.85546875" style="123" customWidth="1"/>
    <col min="6413" max="6656" width="9.140625" style="123"/>
    <col min="6657" max="6657" width="6.42578125" style="123" customWidth="1"/>
    <col min="6658" max="6659" width="9.140625" style="123"/>
    <col min="6660" max="6660" width="9.42578125" style="123" customWidth="1"/>
    <col min="6661" max="6661" width="11.42578125" style="123" customWidth="1"/>
    <col min="6662" max="6662" width="12.85546875" style="123" customWidth="1"/>
    <col min="6663" max="6663" width="5.42578125" style="123" customWidth="1"/>
    <col min="6664" max="6665" width="9.140625" style="123"/>
    <col min="6666" max="6666" width="3.140625" style="123" customWidth="1"/>
    <col min="6667" max="6667" width="9.140625" style="123"/>
    <col min="6668" max="6668" width="1.85546875" style="123" customWidth="1"/>
    <col min="6669" max="6912" width="9.140625" style="123"/>
    <col min="6913" max="6913" width="6.42578125" style="123" customWidth="1"/>
    <col min="6914" max="6915" width="9.140625" style="123"/>
    <col min="6916" max="6916" width="9.42578125" style="123" customWidth="1"/>
    <col min="6917" max="6917" width="11.42578125" style="123" customWidth="1"/>
    <col min="6918" max="6918" width="12.85546875" style="123" customWidth="1"/>
    <col min="6919" max="6919" width="5.42578125" style="123" customWidth="1"/>
    <col min="6920" max="6921" width="9.140625" style="123"/>
    <col min="6922" max="6922" width="3.140625" style="123" customWidth="1"/>
    <col min="6923" max="6923" width="9.140625" style="123"/>
    <col min="6924" max="6924" width="1.85546875" style="123" customWidth="1"/>
    <col min="6925" max="7168" width="9.140625" style="123"/>
    <col min="7169" max="7169" width="6.42578125" style="123" customWidth="1"/>
    <col min="7170" max="7171" width="9.140625" style="123"/>
    <col min="7172" max="7172" width="9.42578125" style="123" customWidth="1"/>
    <col min="7173" max="7173" width="11.42578125" style="123" customWidth="1"/>
    <col min="7174" max="7174" width="12.85546875" style="123" customWidth="1"/>
    <col min="7175" max="7175" width="5.42578125" style="123" customWidth="1"/>
    <col min="7176" max="7177" width="9.140625" style="123"/>
    <col min="7178" max="7178" width="3.140625" style="123" customWidth="1"/>
    <col min="7179" max="7179" width="9.140625" style="123"/>
    <col min="7180" max="7180" width="1.85546875" style="123" customWidth="1"/>
    <col min="7181" max="7424" width="9.140625" style="123"/>
    <col min="7425" max="7425" width="6.42578125" style="123" customWidth="1"/>
    <col min="7426" max="7427" width="9.140625" style="123"/>
    <col min="7428" max="7428" width="9.42578125" style="123" customWidth="1"/>
    <col min="7429" max="7429" width="11.42578125" style="123" customWidth="1"/>
    <col min="7430" max="7430" width="12.85546875" style="123" customWidth="1"/>
    <col min="7431" max="7431" width="5.42578125" style="123" customWidth="1"/>
    <col min="7432" max="7433" width="9.140625" style="123"/>
    <col min="7434" max="7434" width="3.140625" style="123" customWidth="1"/>
    <col min="7435" max="7435" width="9.140625" style="123"/>
    <col min="7436" max="7436" width="1.85546875" style="123" customWidth="1"/>
    <col min="7437" max="7680" width="9.140625" style="123"/>
    <col min="7681" max="7681" width="6.42578125" style="123" customWidth="1"/>
    <col min="7682" max="7683" width="9.140625" style="123"/>
    <col min="7684" max="7684" width="9.42578125" style="123" customWidth="1"/>
    <col min="7685" max="7685" width="11.42578125" style="123" customWidth="1"/>
    <col min="7686" max="7686" width="12.85546875" style="123" customWidth="1"/>
    <col min="7687" max="7687" width="5.42578125" style="123" customWidth="1"/>
    <col min="7688" max="7689" width="9.140625" style="123"/>
    <col min="7690" max="7690" width="3.140625" style="123" customWidth="1"/>
    <col min="7691" max="7691" width="9.140625" style="123"/>
    <col min="7692" max="7692" width="1.85546875" style="123" customWidth="1"/>
    <col min="7693" max="7936" width="9.140625" style="123"/>
    <col min="7937" max="7937" width="6.42578125" style="123" customWidth="1"/>
    <col min="7938" max="7939" width="9.140625" style="123"/>
    <col min="7940" max="7940" width="9.42578125" style="123" customWidth="1"/>
    <col min="7941" max="7941" width="11.42578125" style="123" customWidth="1"/>
    <col min="7942" max="7942" width="12.85546875" style="123" customWidth="1"/>
    <col min="7943" max="7943" width="5.42578125" style="123" customWidth="1"/>
    <col min="7944" max="7945" width="9.140625" style="123"/>
    <col min="7946" max="7946" width="3.140625" style="123" customWidth="1"/>
    <col min="7947" max="7947" width="9.140625" style="123"/>
    <col min="7948" max="7948" width="1.85546875" style="123" customWidth="1"/>
    <col min="7949" max="8192" width="9.140625" style="123"/>
    <col min="8193" max="8193" width="6.42578125" style="123" customWidth="1"/>
    <col min="8194" max="8195" width="9.140625" style="123"/>
    <col min="8196" max="8196" width="9.42578125" style="123" customWidth="1"/>
    <col min="8197" max="8197" width="11.42578125" style="123" customWidth="1"/>
    <col min="8198" max="8198" width="12.85546875" style="123" customWidth="1"/>
    <col min="8199" max="8199" width="5.42578125" style="123" customWidth="1"/>
    <col min="8200" max="8201" width="9.140625" style="123"/>
    <col min="8202" max="8202" width="3.140625" style="123" customWidth="1"/>
    <col min="8203" max="8203" width="9.140625" style="123"/>
    <col min="8204" max="8204" width="1.85546875" style="123" customWidth="1"/>
    <col min="8205" max="8448" width="9.140625" style="123"/>
    <col min="8449" max="8449" width="6.42578125" style="123" customWidth="1"/>
    <col min="8450" max="8451" width="9.140625" style="123"/>
    <col min="8452" max="8452" width="9.42578125" style="123" customWidth="1"/>
    <col min="8453" max="8453" width="11.42578125" style="123" customWidth="1"/>
    <col min="8454" max="8454" width="12.85546875" style="123" customWidth="1"/>
    <col min="8455" max="8455" width="5.42578125" style="123" customWidth="1"/>
    <col min="8456" max="8457" width="9.140625" style="123"/>
    <col min="8458" max="8458" width="3.140625" style="123" customWidth="1"/>
    <col min="8459" max="8459" width="9.140625" style="123"/>
    <col min="8460" max="8460" width="1.85546875" style="123" customWidth="1"/>
    <col min="8461" max="8704" width="9.140625" style="123"/>
    <col min="8705" max="8705" width="6.42578125" style="123" customWidth="1"/>
    <col min="8706" max="8707" width="9.140625" style="123"/>
    <col min="8708" max="8708" width="9.42578125" style="123" customWidth="1"/>
    <col min="8709" max="8709" width="11.42578125" style="123" customWidth="1"/>
    <col min="8710" max="8710" width="12.85546875" style="123" customWidth="1"/>
    <col min="8711" max="8711" width="5.42578125" style="123" customWidth="1"/>
    <col min="8712" max="8713" width="9.140625" style="123"/>
    <col min="8714" max="8714" width="3.140625" style="123" customWidth="1"/>
    <col min="8715" max="8715" width="9.140625" style="123"/>
    <col min="8716" max="8716" width="1.85546875" style="123" customWidth="1"/>
    <col min="8717" max="8960" width="9.140625" style="123"/>
    <col min="8961" max="8961" width="6.42578125" style="123" customWidth="1"/>
    <col min="8962" max="8963" width="9.140625" style="123"/>
    <col min="8964" max="8964" width="9.42578125" style="123" customWidth="1"/>
    <col min="8965" max="8965" width="11.42578125" style="123" customWidth="1"/>
    <col min="8966" max="8966" width="12.85546875" style="123" customWidth="1"/>
    <col min="8967" max="8967" width="5.42578125" style="123" customWidth="1"/>
    <col min="8968" max="8969" width="9.140625" style="123"/>
    <col min="8970" max="8970" width="3.140625" style="123" customWidth="1"/>
    <col min="8971" max="8971" width="9.140625" style="123"/>
    <col min="8972" max="8972" width="1.85546875" style="123" customWidth="1"/>
    <col min="8973" max="9216" width="9.140625" style="123"/>
    <col min="9217" max="9217" width="6.42578125" style="123" customWidth="1"/>
    <col min="9218" max="9219" width="9.140625" style="123"/>
    <col min="9220" max="9220" width="9.42578125" style="123" customWidth="1"/>
    <col min="9221" max="9221" width="11.42578125" style="123" customWidth="1"/>
    <col min="9222" max="9222" width="12.85546875" style="123" customWidth="1"/>
    <col min="9223" max="9223" width="5.42578125" style="123" customWidth="1"/>
    <col min="9224" max="9225" width="9.140625" style="123"/>
    <col min="9226" max="9226" width="3.140625" style="123" customWidth="1"/>
    <col min="9227" max="9227" width="9.140625" style="123"/>
    <col min="9228" max="9228" width="1.85546875" style="123" customWidth="1"/>
    <col min="9229" max="9472" width="9.140625" style="123"/>
    <col min="9473" max="9473" width="6.42578125" style="123" customWidth="1"/>
    <col min="9474" max="9475" width="9.140625" style="123"/>
    <col min="9476" max="9476" width="9.42578125" style="123" customWidth="1"/>
    <col min="9477" max="9477" width="11.42578125" style="123" customWidth="1"/>
    <col min="9478" max="9478" width="12.85546875" style="123" customWidth="1"/>
    <col min="9479" max="9479" width="5.42578125" style="123" customWidth="1"/>
    <col min="9480" max="9481" width="9.140625" style="123"/>
    <col min="9482" max="9482" width="3.140625" style="123" customWidth="1"/>
    <col min="9483" max="9483" width="9.140625" style="123"/>
    <col min="9484" max="9484" width="1.85546875" style="123" customWidth="1"/>
    <col min="9485" max="9728" width="9.140625" style="123"/>
    <col min="9729" max="9729" width="6.42578125" style="123" customWidth="1"/>
    <col min="9730" max="9731" width="9.140625" style="123"/>
    <col min="9732" max="9732" width="9.42578125" style="123" customWidth="1"/>
    <col min="9733" max="9733" width="11.42578125" style="123" customWidth="1"/>
    <col min="9734" max="9734" width="12.85546875" style="123" customWidth="1"/>
    <col min="9735" max="9735" width="5.42578125" style="123" customWidth="1"/>
    <col min="9736" max="9737" width="9.140625" style="123"/>
    <col min="9738" max="9738" width="3.140625" style="123" customWidth="1"/>
    <col min="9739" max="9739" width="9.140625" style="123"/>
    <col min="9740" max="9740" width="1.85546875" style="123" customWidth="1"/>
    <col min="9741" max="9984" width="9.140625" style="123"/>
    <col min="9985" max="9985" width="6.42578125" style="123" customWidth="1"/>
    <col min="9986" max="9987" width="9.140625" style="123"/>
    <col min="9988" max="9988" width="9.42578125" style="123" customWidth="1"/>
    <col min="9989" max="9989" width="11.42578125" style="123" customWidth="1"/>
    <col min="9990" max="9990" width="12.85546875" style="123" customWidth="1"/>
    <col min="9991" max="9991" width="5.42578125" style="123" customWidth="1"/>
    <col min="9992" max="9993" width="9.140625" style="123"/>
    <col min="9994" max="9994" width="3.140625" style="123" customWidth="1"/>
    <col min="9995" max="9995" width="9.140625" style="123"/>
    <col min="9996" max="9996" width="1.85546875" style="123" customWidth="1"/>
    <col min="9997" max="10240" width="9.140625" style="123"/>
    <col min="10241" max="10241" width="6.42578125" style="123" customWidth="1"/>
    <col min="10242" max="10243" width="9.140625" style="123"/>
    <col min="10244" max="10244" width="9.42578125" style="123" customWidth="1"/>
    <col min="10245" max="10245" width="11.42578125" style="123" customWidth="1"/>
    <col min="10246" max="10246" width="12.85546875" style="123" customWidth="1"/>
    <col min="10247" max="10247" width="5.42578125" style="123" customWidth="1"/>
    <col min="10248" max="10249" width="9.140625" style="123"/>
    <col min="10250" max="10250" width="3.140625" style="123" customWidth="1"/>
    <col min="10251" max="10251" width="9.140625" style="123"/>
    <col min="10252" max="10252" width="1.85546875" style="123" customWidth="1"/>
    <col min="10253" max="10496" width="9.140625" style="123"/>
    <col min="10497" max="10497" width="6.42578125" style="123" customWidth="1"/>
    <col min="10498" max="10499" width="9.140625" style="123"/>
    <col min="10500" max="10500" width="9.42578125" style="123" customWidth="1"/>
    <col min="10501" max="10501" width="11.42578125" style="123" customWidth="1"/>
    <col min="10502" max="10502" width="12.85546875" style="123" customWidth="1"/>
    <col min="10503" max="10503" width="5.42578125" style="123" customWidth="1"/>
    <col min="10504" max="10505" width="9.140625" style="123"/>
    <col min="10506" max="10506" width="3.140625" style="123" customWidth="1"/>
    <col min="10507" max="10507" width="9.140625" style="123"/>
    <col min="10508" max="10508" width="1.85546875" style="123" customWidth="1"/>
    <col min="10509" max="10752" width="9.140625" style="123"/>
    <col min="10753" max="10753" width="6.42578125" style="123" customWidth="1"/>
    <col min="10754" max="10755" width="9.140625" style="123"/>
    <col min="10756" max="10756" width="9.42578125" style="123" customWidth="1"/>
    <col min="10757" max="10757" width="11.42578125" style="123" customWidth="1"/>
    <col min="10758" max="10758" width="12.85546875" style="123" customWidth="1"/>
    <col min="10759" max="10759" width="5.42578125" style="123" customWidth="1"/>
    <col min="10760" max="10761" width="9.140625" style="123"/>
    <col min="10762" max="10762" width="3.140625" style="123" customWidth="1"/>
    <col min="10763" max="10763" width="9.140625" style="123"/>
    <col min="10764" max="10764" width="1.85546875" style="123" customWidth="1"/>
    <col min="10765" max="11008" width="9.140625" style="123"/>
    <col min="11009" max="11009" width="6.42578125" style="123" customWidth="1"/>
    <col min="11010" max="11011" width="9.140625" style="123"/>
    <col min="11012" max="11012" width="9.42578125" style="123" customWidth="1"/>
    <col min="11013" max="11013" width="11.42578125" style="123" customWidth="1"/>
    <col min="11014" max="11014" width="12.85546875" style="123" customWidth="1"/>
    <col min="11015" max="11015" width="5.42578125" style="123" customWidth="1"/>
    <col min="11016" max="11017" width="9.140625" style="123"/>
    <col min="11018" max="11018" width="3.140625" style="123" customWidth="1"/>
    <col min="11019" max="11019" width="9.140625" style="123"/>
    <col min="11020" max="11020" width="1.85546875" style="123" customWidth="1"/>
    <col min="11021" max="11264" width="9.140625" style="123"/>
    <col min="11265" max="11265" width="6.42578125" style="123" customWidth="1"/>
    <col min="11266" max="11267" width="9.140625" style="123"/>
    <col min="11268" max="11268" width="9.42578125" style="123" customWidth="1"/>
    <col min="11269" max="11269" width="11.42578125" style="123" customWidth="1"/>
    <col min="11270" max="11270" width="12.85546875" style="123" customWidth="1"/>
    <col min="11271" max="11271" width="5.42578125" style="123" customWidth="1"/>
    <col min="11272" max="11273" width="9.140625" style="123"/>
    <col min="11274" max="11274" width="3.140625" style="123" customWidth="1"/>
    <col min="11275" max="11275" width="9.140625" style="123"/>
    <col min="11276" max="11276" width="1.85546875" style="123" customWidth="1"/>
    <col min="11277" max="11520" width="9.140625" style="123"/>
    <col min="11521" max="11521" width="6.42578125" style="123" customWidth="1"/>
    <col min="11522" max="11523" width="9.140625" style="123"/>
    <col min="11524" max="11524" width="9.42578125" style="123" customWidth="1"/>
    <col min="11525" max="11525" width="11.42578125" style="123" customWidth="1"/>
    <col min="11526" max="11526" width="12.85546875" style="123" customWidth="1"/>
    <col min="11527" max="11527" width="5.42578125" style="123" customWidth="1"/>
    <col min="11528" max="11529" width="9.140625" style="123"/>
    <col min="11530" max="11530" width="3.140625" style="123" customWidth="1"/>
    <col min="11531" max="11531" width="9.140625" style="123"/>
    <col min="11532" max="11532" width="1.85546875" style="123" customWidth="1"/>
    <col min="11533" max="11776" width="9.140625" style="123"/>
    <col min="11777" max="11777" width="6.42578125" style="123" customWidth="1"/>
    <col min="11778" max="11779" width="9.140625" style="123"/>
    <col min="11780" max="11780" width="9.42578125" style="123" customWidth="1"/>
    <col min="11781" max="11781" width="11.42578125" style="123" customWidth="1"/>
    <col min="11782" max="11782" width="12.85546875" style="123" customWidth="1"/>
    <col min="11783" max="11783" width="5.42578125" style="123" customWidth="1"/>
    <col min="11784" max="11785" width="9.140625" style="123"/>
    <col min="11786" max="11786" width="3.140625" style="123" customWidth="1"/>
    <col min="11787" max="11787" width="9.140625" style="123"/>
    <col min="11788" max="11788" width="1.85546875" style="123" customWidth="1"/>
    <col min="11789" max="12032" width="9.140625" style="123"/>
    <col min="12033" max="12033" width="6.42578125" style="123" customWidth="1"/>
    <col min="12034" max="12035" width="9.140625" style="123"/>
    <col min="12036" max="12036" width="9.42578125" style="123" customWidth="1"/>
    <col min="12037" max="12037" width="11.42578125" style="123" customWidth="1"/>
    <col min="12038" max="12038" width="12.85546875" style="123" customWidth="1"/>
    <col min="12039" max="12039" width="5.42578125" style="123" customWidth="1"/>
    <col min="12040" max="12041" width="9.140625" style="123"/>
    <col min="12042" max="12042" width="3.140625" style="123" customWidth="1"/>
    <col min="12043" max="12043" width="9.140625" style="123"/>
    <col min="12044" max="12044" width="1.85546875" style="123" customWidth="1"/>
    <col min="12045" max="12288" width="9.140625" style="123"/>
    <col min="12289" max="12289" width="6.42578125" style="123" customWidth="1"/>
    <col min="12290" max="12291" width="9.140625" style="123"/>
    <col min="12292" max="12292" width="9.42578125" style="123" customWidth="1"/>
    <col min="12293" max="12293" width="11.42578125" style="123" customWidth="1"/>
    <col min="12294" max="12294" width="12.85546875" style="123" customWidth="1"/>
    <col min="12295" max="12295" width="5.42578125" style="123" customWidth="1"/>
    <col min="12296" max="12297" width="9.140625" style="123"/>
    <col min="12298" max="12298" width="3.140625" style="123" customWidth="1"/>
    <col min="12299" max="12299" width="9.140625" style="123"/>
    <col min="12300" max="12300" width="1.85546875" style="123" customWidth="1"/>
    <col min="12301" max="12544" width="9.140625" style="123"/>
    <col min="12545" max="12545" width="6.42578125" style="123" customWidth="1"/>
    <col min="12546" max="12547" width="9.140625" style="123"/>
    <col min="12548" max="12548" width="9.42578125" style="123" customWidth="1"/>
    <col min="12549" max="12549" width="11.42578125" style="123" customWidth="1"/>
    <col min="12550" max="12550" width="12.85546875" style="123" customWidth="1"/>
    <col min="12551" max="12551" width="5.42578125" style="123" customWidth="1"/>
    <col min="12552" max="12553" width="9.140625" style="123"/>
    <col min="12554" max="12554" width="3.140625" style="123" customWidth="1"/>
    <col min="12555" max="12555" width="9.140625" style="123"/>
    <col min="12556" max="12556" width="1.85546875" style="123" customWidth="1"/>
    <col min="12557" max="12800" width="9.140625" style="123"/>
    <col min="12801" max="12801" width="6.42578125" style="123" customWidth="1"/>
    <col min="12802" max="12803" width="9.140625" style="123"/>
    <col min="12804" max="12804" width="9.42578125" style="123" customWidth="1"/>
    <col min="12805" max="12805" width="11.42578125" style="123" customWidth="1"/>
    <col min="12806" max="12806" width="12.85546875" style="123" customWidth="1"/>
    <col min="12807" max="12807" width="5.42578125" style="123" customWidth="1"/>
    <col min="12808" max="12809" width="9.140625" style="123"/>
    <col min="12810" max="12810" width="3.140625" style="123" customWidth="1"/>
    <col min="12811" max="12811" width="9.140625" style="123"/>
    <col min="12812" max="12812" width="1.85546875" style="123" customWidth="1"/>
    <col min="12813" max="13056" width="9.140625" style="123"/>
    <col min="13057" max="13057" width="6.42578125" style="123" customWidth="1"/>
    <col min="13058" max="13059" width="9.140625" style="123"/>
    <col min="13060" max="13060" width="9.42578125" style="123" customWidth="1"/>
    <col min="13061" max="13061" width="11.42578125" style="123" customWidth="1"/>
    <col min="13062" max="13062" width="12.85546875" style="123" customWidth="1"/>
    <col min="13063" max="13063" width="5.42578125" style="123" customWidth="1"/>
    <col min="13064" max="13065" width="9.140625" style="123"/>
    <col min="13066" max="13066" width="3.140625" style="123" customWidth="1"/>
    <col min="13067" max="13067" width="9.140625" style="123"/>
    <col min="13068" max="13068" width="1.85546875" style="123" customWidth="1"/>
    <col min="13069" max="13312" width="9.140625" style="123"/>
    <col min="13313" max="13313" width="6.42578125" style="123" customWidth="1"/>
    <col min="13314" max="13315" width="9.140625" style="123"/>
    <col min="13316" max="13316" width="9.42578125" style="123" customWidth="1"/>
    <col min="13317" max="13317" width="11.42578125" style="123" customWidth="1"/>
    <col min="13318" max="13318" width="12.85546875" style="123" customWidth="1"/>
    <col min="13319" max="13319" width="5.42578125" style="123" customWidth="1"/>
    <col min="13320" max="13321" width="9.140625" style="123"/>
    <col min="13322" max="13322" width="3.140625" style="123" customWidth="1"/>
    <col min="13323" max="13323" width="9.140625" style="123"/>
    <col min="13324" max="13324" width="1.85546875" style="123" customWidth="1"/>
    <col min="13325" max="13568" width="9.140625" style="123"/>
    <col min="13569" max="13569" width="6.42578125" style="123" customWidth="1"/>
    <col min="13570" max="13571" width="9.140625" style="123"/>
    <col min="13572" max="13572" width="9.42578125" style="123" customWidth="1"/>
    <col min="13573" max="13573" width="11.42578125" style="123" customWidth="1"/>
    <col min="13574" max="13574" width="12.85546875" style="123" customWidth="1"/>
    <col min="13575" max="13575" width="5.42578125" style="123" customWidth="1"/>
    <col min="13576" max="13577" width="9.140625" style="123"/>
    <col min="13578" max="13578" width="3.140625" style="123" customWidth="1"/>
    <col min="13579" max="13579" width="9.140625" style="123"/>
    <col min="13580" max="13580" width="1.85546875" style="123" customWidth="1"/>
    <col min="13581" max="13824" width="9.140625" style="123"/>
    <col min="13825" max="13825" width="6.42578125" style="123" customWidth="1"/>
    <col min="13826" max="13827" width="9.140625" style="123"/>
    <col min="13828" max="13828" width="9.42578125" style="123" customWidth="1"/>
    <col min="13829" max="13829" width="11.42578125" style="123" customWidth="1"/>
    <col min="13830" max="13830" width="12.85546875" style="123" customWidth="1"/>
    <col min="13831" max="13831" width="5.42578125" style="123" customWidth="1"/>
    <col min="13832" max="13833" width="9.140625" style="123"/>
    <col min="13834" max="13834" width="3.140625" style="123" customWidth="1"/>
    <col min="13835" max="13835" width="9.140625" style="123"/>
    <col min="13836" max="13836" width="1.85546875" style="123" customWidth="1"/>
    <col min="13837" max="14080" width="9.140625" style="123"/>
    <col min="14081" max="14081" width="6.42578125" style="123" customWidth="1"/>
    <col min="14082" max="14083" width="9.140625" style="123"/>
    <col min="14084" max="14084" width="9.42578125" style="123" customWidth="1"/>
    <col min="14085" max="14085" width="11.42578125" style="123" customWidth="1"/>
    <col min="14086" max="14086" width="12.85546875" style="123" customWidth="1"/>
    <col min="14087" max="14087" width="5.42578125" style="123" customWidth="1"/>
    <col min="14088" max="14089" width="9.140625" style="123"/>
    <col min="14090" max="14090" width="3.140625" style="123" customWidth="1"/>
    <col min="14091" max="14091" width="9.140625" style="123"/>
    <col min="14092" max="14092" width="1.85546875" style="123" customWidth="1"/>
    <col min="14093" max="14336" width="9.140625" style="123"/>
    <col min="14337" max="14337" width="6.42578125" style="123" customWidth="1"/>
    <col min="14338" max="14339" width="9.140625" style="123"/>
    <col min="14340" max="14340" width="9.42578125" style="123" customWidth="1"/>
    <col min="14341" max="14341" width="11.42578125" style="123" customWidth="1"/>
    <col min="14342" max="14342" width="12.85546875" style="123" customWidth="1"/>
    <col min="14343" max="14343" width="5.42578125" style="123" customWidth="1"/>
    <col min="14344" max="14345" width="9.140625" style="123"/>
    <col min="14346" max="14346" width="3.140625" style="123" customWidth="1"/>
    <col min="14347" max="14347" width="9.140625" style="123"/>
    <col min="14348" max="14348" width="1.85546875" style="123" customWidth="1"/>
    <col min="14349" max="14592" width="9.140625" style="123"/>
    <col min="14593" max="14593" width="6.42578125" style="123" customWidth="1"/>
    <col min="14594" max="14595" width="9.140625" style="123"/>
    <col min="14596" max="14596" width="9.42578125" style="123" customWidth="1"/>
    <col min="14597" max="14597" width="11.42578125" style="123" customWidth="1"/>
    <col min="14598" max="14598" width="12.85546875" style="123" customWidth="1"/>
    <col min="14599" max="14599" width="5.42578125" style="123" customWidth="1"/>
    <col min="14600" max="14601" width="9.140625" style="123"/>
    <col min="14602" max="14602" width="3.140625" style="123" customWidth="1"/>
    <col min="14603" max="14603" width="9.140625" style="123"/>
    <col min="14604" max="14604" width="1.85546875" style="123" customWidth="1"/>
    <col min="14605" max="14848" width="9.140625" style="123"/>
    <col min="14849" max="14849" width="6.42578125" style="123" customWidth="1"/>
    <col min="14850" max="14851" width="9.140625" style="123"/>
    <col min="14852" max="14852" width="9.42578125" style="123" customWidth="1"/>
    <col min="14853" max="14853" width="11.42578125" style="123" customWidth="1"/>
    <col min="14854" max="14854" width="12.85546875" style="123" customWidth="1"/>
    <col min="14855" max="14855" width="5.42578125" style="123" customWidth="1"/>
    <col min="14856" max="14857" width="9.140625" style="123"/>
    <col min="14858" max="14858" width="3.140625" style="123" customWidth="1"/>
    <col min="14859" max="14859" width="9.140625" style="123"/>
    <col min="14860" max="14860" width="1.85546875" style="123" customWidth="1"/>
    <col min="14861" max="15104" width="9.140625" style="123"/>
    <col min="15105" max="15105" width="6.42578125" style="123" customWidth="1"/>
    <col min="15106" max="15107" width="9.140625" style="123"/>
    <col min="15108" max="15108" width="9.42578125" style="123" customWidth="1"/>
    <col min="15109" max="15109" width="11.42578125" style="123" customWidth="1"/>
    <col min="15110" max="15110" width="12.85546875" style="123" customWidth="1"/>
    <col min="15111" max="15111" width="5.42578125" style="123" customWidth="1"/>
    <col min="15112" max="15113" width="9.140625" style="123"/>
    <col min="15114" max="15114" width="3.140625" style="123" customWidth="1"/>
    <col min="15115" max="15115" width="9.140625" style="123"/>
    <col min="15116" max="15116" width="1.85546875" style="123" customWidth="1"/>
    <col min="15117" max="15360" width="9.140625" style="123"/>
    <col min="15361" max="15361" width="6.42578125" style="123" customWidth="1"/>
    <col min="15362" max="15363" width="9.140625" style="123"/>
    <col min="15364" max="15364" width="9.42578125" style="123" customWidth="1"/>
    <col min="15365" max="15365" width="11.42578125" style="123" customWidth="1"/>
    <col min="15366" max="15366" width="12.85546875" style="123" customWidth="1"/>
    <col min="15367" max="15367" width="5.42578125" style="123" customWidth="1"/>
    <col min="15368" max="15369" width="9.140625" style="123"/>
    <col min="15370" max="15370" width="3.140625" style="123" customWidth="1"/>
    <col min="15371" max="15371" width="9.140625" style="123"/>
    <col min="15372" max="15372" width="1.85546875" style="123" customWidth="1"/>
    <col min="15373" max="15616" width="9.140625" style="123"/>
    <col min="15617" max="15617" width="6.42578125" style="123" customWidth="1"/>
    <col min="15618" max="15619" width="9.140625" style="123"/>
    <col min="15620" max="15620" width="9.42578125" style="123" customWidth="1"/>
    <col min="15621" max="15621" width="11.42578125" style="123" customWidth="1"/>
    <col min="15622" max="15622" width="12.85546875" style="123" customWidth="1"/>
    <col min="15623" max="15623" width="5.42578125" style="123" customWidth="1"/>
    <col min="15624" max="15625" width="9.140625" style="123"/>
    <col min="15626" max="15626" width="3.140625" style="123" customWidth="1"/>
    <col min="15627" max="15627" width="9.140625" style="123"/>
    <col min="15628" max="15628" width="1.85546875" style="123" customWidth="1"/>
    <col min="15629" max="15872" width="9.140625" style="123"/>
    <col min="15873" max="15873" width="6.42578125" style="123" customWidth="1"/>
    <col min="15874" max="15875" width="9.140625" style="123"/>
    <col min="15876" max="15876" width="9.42578125" style="123" customWidth="1"/>
    <col min="15877" max="15877" width="11.42578125" style="123" customWidth="1"/>
    <col min="15878" max="15878" width="12.85546875" style="123" customWidth="1"/>
    <col min="15879" max="15879" width="5.42578125" style="123" customWidth="1"/>
    <col min="15880" max="15881" width="9.140625" style="123"/>
    <col min="15882" max="15882" width="3.140625" style="123" customWidth="1"/>
    <col min="15883" max="15883" width="9.140625" style="123"/>
    <col min="15884" max="15884" width="1.85546875" style="123" customWidth="1"/>
    <col min="15885" max="16128" width="9.140625" style="123"/>
    <col min="16129" max="16129" width="6.42578125" style="123" customWidth="1"/>
    <col min="16130" max="16131" width="9.140625" style="123"/>
    <col min="16132" max="16132" width="9.42578125" style="123" customWidth="1"/>
    <col min="16133" max="16133" width="11.42578125" style="123" customWidth="1"/>
    <col min="16134" max="16134" width="12.85546875" style="123" customWidth="1"/>
    <col min="16135" max="16135" width="5.42578125" style="123" customWidth="1"/>
    <col min="16136" max="16137" width="9.140625" style="123"/>
    <col min="16138" max="16138" width="3.140625" style="123" customWidth="1"/>
    <col min="16139" max="16139" width="9.140625" style="123"/>
    <col min="16140" max="16140" width="1.85546875" style="123" customWidth="1"/>
    <col min="16141" max="16384" width="9.140625" style="123"/>
  </cols>
  <sheetData>
    <row r="1" spans="1:19" ht="6.7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9">
      <c r="A2" s="122"/>
      <c r="B2" s="124"/>
      <c r="C2" s="125"/>
      <c r="D2" s="125"/>
      <c r="E2" s="125"/>
      <c r="F2" s="125"/>
      <c r="G2" s="125"/>
      <c r="H2" s="125"/>
      <c r="I2" s="125"/>
      <c r="J2" s="125"/>
      <c r="K2" s="126"/>
      <c r="L2" s="122"/>
      <c r="M2" s="122"/>
      <c r="N2" s="122"/>
      <c r="O2" s="122"/>
    </row>
    <row r="3" spans="1:19" s="134" customFormat="1" ht="14.1" customHeight="1">
      <c r="A3" s="122"/>
      <c r="B3" s="127"/>
      <c r="C3" s="128" t="s">
        <v>106</v>
      </c>
      <c r="D3" s="128"/>
      <c r="E3" s="128"/>
      <c r="F3" s="129" t="s">
        <v>273</v>
      </c>
      <c r="G3" s="130"/>
      <c r="H3" s="131"/>
      <c r="I3" s="132"/>
      <c r="J3" s="128"/>
      <c r="K3" s="133"/>
      <c r="L3" s="122"/>
      <c r="M3" s="122"/>
      <c r="N3" s="122"/>
      <c r="O3" s="122"/>
    </row>
    <row r="4" spans="1:19" s="134" customFormat="1" ht="14.1" customHeight="1">
      <c r="A4" s="122"/>
      <c r="B4" s="127"/>
      <c r="C4" s="128" t="s">
        <v>107</v>
      </c>
      <c r="D4" s="128"/>
      <c r="E4" s="128"/>
      <c r="F4" s="132" t="s">
        <v>274</v>
      </c>
      <c r="G4" s="135"/>
      <c r="H4" s="136"/>
      <c r="I4" s="125"/>
      <c r="J4" s="125"/>
      <c r="K4" s="133"/>
      <c r="L4" s="122"/>
      <c r="M4" s="122"/>
      <c r="N4" s="122"/>
      <c r="O4" s="122"/>
    </row>
    <row r="5" spans="1:19" s="134" customFormat="1" ht="14.1" customHeight="1">
      <c r="A5" s="122"/>
      <c r="B5" s="127"/>
      <c r="C5" s="128" t="s">
        <v>108</v>
      </c>
      <c r="D5" s="128"/>
      <c r="E5" s="128"/>
      <c r="F5" s="137" t="s">
        <v>275</v>
      </c>
      <c r="G5" s="132"/>
      <c r="H5" s="132"/>
      <c r="I5" s="132"/>
      <c r="J5" s="132"/>
      <c r="K5" s="133"/>
      <c r="L5" s="122"/>
      <c r="M5" s="122"/>
      <c r="N5" s="122"/>
      <c r="O5" s="128"/>
      <c r="P5" s="138"/>
      <c r="Q5" s="138"/>
      <c r="R5" s="138"/>
      <c r="S5" s="138"/>
    </row>
    <row r="6" spans="1:19" s="134" customFormat="1" ht="14.1" customHeight="1">
      <c r="A6" s="122"/>
      <c r="B6" s="127"/>
      <c r="C6" s="128"/>
      <c r="D6" s="128"/>
      <c r="E6" s="128"/>
      <c r="F6" s="128"/>
      <c r="G6" s="128"/>
      <c r="H6" s="139"/>
      <c r="I6" s="139"/>
      <c r="J6" s="125"/>
      <c r="K6" s="133"/>
      <c r="L6" s="122"/>
      <c r="M6" s="122"/>
      <c r="N6" s="122"/>
      <c r="O6" s="140"/>
      <c r="P6" s="141"/>
      <c r="Q6" s="142"/>
      <c r="R6" s="138"/>
      <c r="S6" s="138"/>
    </row>
    <row r="7" spans="1:19" s="134" customFormat="1" ht="14.1" customHeight="1">
      <c r="A7" s="122"/>
      <c r="B7" s="127"/>
      <c r="C7" s="128" t="s">
        <v>109</v>
      </c>
      <c r="D7" s="128"/>
      <c r="E7" s="128"/>
      <c r="F7" s="132"/>
      <c r="G7" s="143"/>
      <c r="H7" s="128"/>
      <c r="I7" s="128"/>
      <c r="J7" s="128"/>
      <c r="K7" s="133"/>
      <c r="L7" s="122"/>
      <c r="M7" s="122"/>
      <c r="N7" s="122"/>
      <c r="O7" s="138"/>
      <c r="P7" s="141"/>
      <c r="Q7" s="142"/>
      <c r="R7" s="138"/>
      <c r="S7" s="138"/>
    </row>
    <row r="8" spans="1:19" s="134" customFormat="1" ht="14.1" customHeight="1">
      <c r="A8" s="122"/>
      <c r="B8" s="127"/>
      <c r="C8" s="128" t="s">
        <v>110</v>
      </c>
      <c r="D8" s="128"/>
      <c r="E8" s="128"/>
      <c r="F8" s="137"/>
      <c r="G8" s="144"/>
      <c r="H8" s="128"/>
      <c r="I8" s="128"/>
      <c r="J8" s="128"/>
      <c r="K8" s="133"/>
      <c r="L8" s="122"/>
      <c r="M8" s="122"/>
      <c r="N8" s="122"/>
      <c r="O8" s="138"/>
      <c r="P8" s="138"/>
      <c r="Q8" s="138"/>
      <c r="R8" s="138"/>
      <c r="S8" s="138"/>
    </row>
    <row r="9" spans="1:19" s="134" customFormat="1" ht="14.1" customHeight="1">
      <c r="A9" s="122"/>
      <c r="B9" s="127"/>
      <c r="C9" s="128"/>
      <c r="D9" s="128"/>
      <c r="E9" s="128"/>
      <c r="F9" s="128"/>
      <c r="G9" s="128"/>
      <c r="H9" s="128"/>
      <c r="I9" s="128"/>
      <c r="J9" s="128"/>
      <c r="K9" s="133"/>
      <c r="L9" s="122"/>
      <c r="M9" s="122"/>
      <c r="N9" s="122"/>
      <c r="O9" s="138"/>
      <c r="P9" s="138"/>
      <c r="Q9" s="142"/>
      <c r="R9" s="142"/>
      <c r="S9" s="138"/>
    </row>
    <row r="10" spans="1:19" s="134" customFormat="1" ht="14.1" customHeight="1">
      <c r="A10" s="122"/>
      <c r="B10" s="127"/>
      <c r="C10" s="128" t="s">
        <v>111</v>
      </c>
      <c r="D10" s="128"/>
      <c r="E10" s="128"/>
      <c r="F10" s="132" t="s">
        <v>276</v>
      </c>
      <c r="G10" s="132"/>
      <c r="H10" s="132"/>
      <c r="I10" s="132"/>
      <c r="J10" s="132"/>
      <c r="K10" s="133"/>
      <c r="L10" s="122"/>
      <c r="M10" s="122"/>
      <c r="N10" s="122"/>
      <c r="O10" s="138"/>
      <c r="P10" s="145"/>
      <c r="Q10" s="138"/>
      <c r="R10" s="138"/>
      <c r="S10" s="138"/>
    </row>
    <row r="11" spans="1:19" s="134" customFormat="1" ht="14.1" customHeight="1">
      <c r="A11" s="122"/>
      <c r="B11" s="127"/>
      <c r="C11" s="128"/>
      <c r="D11" s="128"/>
      <c r="E11" s="128"/>
      <c r="F11" s="137"/>
      <c r="G11" s="137"/>
      <c r="H11" s="137"/>
      <c r="I11" s="137"/>
      <c r="J11" s="137"/>
      <c r="K11" s="133"/>
      <c r="L11" s="122"/>
      <c r="M11" s="122"/>
      <c r="N11" s="122"/>
      <c r="O11" s="138"/>
      <c r="P11" s="142"/>
      <c r="Q11" s="138"/>
      <c r="R11" s="138"/>
      <c r="S11" s="138"/>
    </row>
    <row r="12" spans="1:19" s="134" customFormat="1" ht="14.1" customHeight="1">
      <c r="A12" s="122"/>
      <c r="B12" s="127"/>
      <c r="C12" s="128"/>
      <c r="D12" s="128"/>
      <c r="E12" s="128"/>
      <c r="F12" s="137"/>
      <c r="G12" s="137"/>
      <c r="H12" s="137"/>
      <c r="I12" s="137"/>
      <c r="J12" s="137"/>
      <c r="K12" s="133"/>
      <c r="L12" s="122"/>
      <c r="M12" s="122"/>
      <c r="N12" s="122"/>
      <c r="O12" s="138"/>
      <c r="P12" s="138"/>
      <c r="Q12" s="138"/>
      <c r="R12" s="138"/>
      <c r="S12" s="138"/>
    </row>
    <row r="13" spans="1:19">
      <c r="A13" s="122"/>
      <c r="B13" s="127"/>
      <c r="C13" s="128"/>
      <c r="D13" s="128"/>
      <c r="E13" s="128"/>
      <c r="F13" s="128"/>
      <c r="G13" s="128"/>
      <c r="H13" s="128"/>
      <c r="I13" s="128"/>
      <c r="J13" s="128"/>
      <c r="K13" s="133"/>
      <c r="L13" s="122"/>
      <c r="M13" s="122"/>
      <c r="N13" s="122"/>
      <c r="O13" s="138"/>
      <c r="P13" s="138"/>
      <c r="Q13" s="138"/>
      <c r="R13" s="138"/>
      <c r="S13" s="138"/>
    </row>
    <row r="14" spans="1:19">
      <c r="A14" s="122"/>
      <c r="B14" s="127"/>
      <c r="C14" s="128"/>
      <c r="D14" s="128"/>
      <c r="E14" s="128"/>
      <c r="F14" s="128"/>
      <c r="G14" s="128"/>
      <c r="H14" s="128"/>
      <c r="I14" s="128"/>
      <c r="J14" s="128"/>
      <c r="K14" s="133"/>
      <c r="L14" s="122"/>
      <c r="M14" s="122"/>
      <c r="N14" s="122"/>
      <c r="O14" s="138"/>
      <c r="P14" s="138"/>
      <c r="Q14" s="138"/>
      <c r="R14" s="138"/>
      <c r="S14" s="138"/>
    </row>
    <row r="15" spans="1:19">
      <c r="A15" s="122"/>
      <c r="B15" s="127"/>
      <c r="C15" s="128"/>
      <c r="D15" s="128"/>
      <c r="E15" s="128"/>
      <c r="F15" s="128"/>
      <c r="G15" s="128"/>
      <c r="H15" s="128"/>
      <c r="I15" s="128"/>
      <c r="J15" s="128"/>
      <c r="K15" s="133"/>
      <c r="L15" s="122"/>
      <c r="M15" s="122"/>
      <c r="N15" s="122"/>
      <c r="O15" s="128"/>
      <c r="P15" s="146"/>
      <c r="Q15" s="146"/>
      <c r="R15" s="146"/>
      <c r="S15" s="146"/>
    </row>
    <row r="16" spans="1:19">
      <c r="A16" s="122"/>
      <c r="B16" s="127"/>
      <c r="C16" s="128"/>
      <c r="D16" s="128"/>
      <c r="E16" s="128"/>
      <c r="F16" s="128"/>
      <c r="G16" s="128"/>
      <c r="H16" s="128"/>
      <c r="I16" s="128"/>
      <c r="J16" s="128"/>
      <c r="K16" s="133"/>
      <c r="L16" s="122"/>
      <c r="M16" s="122"/>
      <c r="N16" s="122"/>
      <c r="O16" s="128"/>
      <c r="P16" s="146"/>
      <c r="Q16" s="146"/>
      <c r="R16" s="146"/>
      <c r="S16" s="146"/>
    </row>
    <row r="17" spans="1:19">
      <c r="A17" s="122"/>
      <c r="B17" s="127"/>
      <c r="C17" s="128"/>
      <c r="D17" s="128"/>
      <c r="E17" s="128"/>
      <c r="F17" s="128"/>
      <c r="G17" s="128"/>
      <c r="H17" s="128"/>
      <c r="I17" s="128"/>
      <c r="J17" s="128"/>
      <c r="K17" s="133"/>
      <c r="L17" s="122"/>
      <c r="M17" s="122"/>
      <c r="N17" s="122"/>
      <c r="O17" s="128"/>
      <c r="P17" s="146"/>
      <c r="Q17" s="146"/>
      <c r="R17" s="146"/>
      <c r="S17" s="146"/>
    </row>
    <row r="18" spans="1:19">
      <c r="A18" s="122"/>
      <c r="B18" s="127"/>
      <c r="C18" s="128"/>
      <c r="D18" s="128"/>
      <c r="E18" s="128"/>
      <c r="F18" s="128"/>
      <c r="G18" s="128"/>
      <c r="H18" s="128"/>
      <c r="I18" s="128"/>
      <c r="J18" s="128"/>
      <c r="K18" s="133"/>
      <c r="L18" s="122"/>
      <c r="M18" s="122"/>
      <c r="N18" s="122"/>
      <c r="O18" s="128"/>
      <c r="P18" s="146"/>
      <c r="Q18" s="146"/>
      <c r="R18" s="146"/>
      <c r="S18" s="146"/>
    </row>
    <row r="19" spans="1:19">
      <c r="A19" s="122"/>
      <c r="B19" s="127"/>
      <c r="C19" s="128"/>
      <c r="D19" s="128"/>
      <c r="E19" s="128"/>
      <c r="F19" s="128"/>
      <c r="G19" s="128"/>
      <c r="H19" s="128"/>
      <c r="I19" s="128"/>
      <c r="J19" s="128"/>
      <c r="K19" s="133"/>
      <c r="L19" s="122"/>
      <c r="M19" s="122"/>
      <c r="N19" s="122"/>
      <c r="O19" s="122"/>
    </row>
    <row r="20" spans="1:19">
      <c r="A20" s="122"/>
      <c r="B20" s="127"/>
      <c r="C20" s="128"/>
      <c r="D20" s="128"/>
      <c r="E20" s="128"/>
      <c r="F20" s="128"/>
      <c r="G20" s="128"/>
      <c r="H20" s="128"/>
      <c r="I20" s="128"/>
      <c r="J20" s="128"/>
      <c r="K20" s="133"/>
      <c r="L20" s="122"/>
      <c r="M20" s="122"/>
      <c r="N20" s="122"/>
      <c r="O20" s="122"/>
    </row>
    <row r="21" spans="1:19">
      <c r="A21" s="122"/>
      <c r="B21" s="127"/>
      <c r="C21" s="122"/>
      <c r="D21" s="128"/>
      <c r="E21" s="128"/>
      <c r="F21" s="128"/>
      <c r="G21" s="128"/>
      <c r="H21" s="128"/>
      <c r="I21" s="128"/>
      <c r="J21" s="128"/>
      <c r="K21" s="133"/>
      <c r="L21" s="122"/>
      <c r="M21" s="122"/>
      <c r="N21" s="122"/>
      <c r="O21" s="122"/>
    </row>
    <row r="22" spans="1:19">
      <c r="A22" s="122"/>
      <c r="B22" s="127"/>
      <c r="C22" s="128"/>
      <c r="D22" s="128"/>
      <c r="E22" s="128"/>
      <c r="F22" s="128"/>
      <c r="G22" s="128"/>
      <c r="H22" s="128"/>
      <c r="I22" s="128"/>
      <c r="J22" s="128"/>
      <c r="K22" s="133"/>
      <c r="L22" s="122"/>
      <c r="M22" s="122"/>
      <c r="N22" s="122"/>
      <c r="O22" s="122"/>
    </row>
    <row r="23" spans="1:19">
      <c r="A23" s="122"/>
      <c r="B23" s="127"/>
      <c r="C23" s="128"/>
      <c r="D23" s="128"/>
      <c r="E23" s="128"/>
      <c r="F23" s="128"/>
      <c r="G23" s="128"/>
      <c r="H23" s="128"/>
      <c r="I23" s="128"/>
      <c r="J23" s="128"/>
      <c r="K23" s="133"/>
      <c r="L23" s="122"/>
      <c r="M23" s="122"/>
      <c r="N23" s="122"/>
      <c r="O23" s="122"/>
    </row>
    <row r="24" spans="1:19">
      <c r="A24" s="122"/>
      <c r="B24" s="127"/>
      <c r="C24" s="128"/>
      <c r="D24" s="128"/>
      <c r="E24" s="128"/>
      <c r="F24" s="128"/>
      <c r="G24" s="128"/>
      <c r="H24" s="128"/>
      <c r="I24" s="128"/>
      <c r="J24" s="128"/>
      <c r="K24" s="133"/>
      <c r="L24" s="122"/>
      <c r="M24" s="122"/>
      <c r="N24" s="122"/>
      <c r="O24" s="122"/>
    </row>
    <row r="25" spans="1:19" ht="27">
      <c r="A25" s="122"/>
      <c r="B25" s="200" t="s">
        <v>112</v>
      </c>
      <c r="C25" s="201"/>
      <c r="D25" s="201"/>
      <c r="E25" s="201"/>
      <c r="F25" s="201"/>
      <c r="G25" s="201"/>
      <c r="H25" s="201"/>
      <c r="I25" s="201"/>
      <c r="J25" s="201"/>
      <c r="K25" s="202"/>
      <c r="L25" s="122"/>
      <c r="M25" s="122"/>
      <c r="N25" s="122"/>
      <c r="O25" s="122"/>
    </row>
    <row r="26" spans="1:19">
      <c r="A26" s="122"/>
      <c r="B26" s="127"/>
      <c r="C26" s="197" t="s">
        <v>113</v>
      </c>
      <c r="D26" s="197"/>
      <c r="E26" s="197"/>
      <c r="F26" s="197"/>
      <c r="G26" s="197"/>
      <c r="H26" s="197"/>
      <c r="I26" s="197"/>
      <c r="J26" s="197"/>
      <c r="K26" s="133"/>
      <c r="L26" s="122"/>
      <c r="M26" s="122"/>
      <c r="N26" s="122"/>
      <c r="O26" s="122"/>
    </row>
    <row r="27" spans="1:19">
      <c r="A27" s="122"/>
      <c r="B27" s="127"/>
      <c r="C27" s="197" t="s">
        <v>114</v>
      </c>
      <c r="D27" s="197"/>
      <c r="E27" s="197"/>
      <c r="F27" s="197"/>
      <c r="G27" s="197"/>
      <c r="H27" s="197"/>
      <c r="I27" s="197"/>
      <c r="J27" s="197"/>
      <c r="K27" s="133"/>
      <c r="L27" s="122"/>
      <c r="M27" s="122"/>
      <c r="N27" s="122"/>
      <c r="O27" s="122"/>
    </row>
    <row r="28" spans="1:19">
      <c r="A28" s="122"/>
      <c r="B28" s="127"/>
      <c r="C28" s="128"/>
      <c r="D28" s="128"/>
      <c r="E28" s="128"/>
      <c r="F28" s="128"/>
      <c r="G28" s="128"/>
      <c r="H28" s="128"/>
      <c r="I28" s="128"/>
      <c r="J28" s="128"/>
      <c r="K28" s="133"/>
      <c r="L28" s="122"/>
      <c r="M28" s="122"/>
      <c r="N28" s="122"/>
      <c r="O28" s="122"/>
    </row>
    <row r="29" spans="1:19">
      <c r="A29" s="122"/>
      <c r="B29" s="127"/>
      <c r="C29" s="128"/>
      <c r="D29" s="128"/>
      <c r="E29" s="128"/>
      <c r="F29" s="128"/>
      <c r="G29" s="128"/>
      <c r="H29" s="128"/>
      <c r="I29" s="128"/>
      <c r="J29" s="128"/>
      <c r="K29" s="133"/>
      <c r="L29" s="122"/>
      <c r="M29" s="122"/>
      <c r="N29" s="122"/>
      <c r="O29" s="122"/>
    </row>
    <row r="30" spans="1:19" ht="33">
      <c r="A30" s="122"/>
      <c r="B30" s="127"/>
      <c r="C30" s="128"/>
      <c r="D30" s="128"/>
      <c r="E30" s="128"/>
      <c r="F30" s="147" t="s">
        <v>115</v>
      </c>
      <c r="G30" s="128"/>
      <c r="H30" s="128"/>
      <c r="I30" s="128"/>
      <c r="J30" s="128"/>
      <c r="K30" s="133"/>
      <c r="L30" s="122"/>
      <c r="M30" s="122"/>
      <c r="N30" s="122"/>
      <c r="O30" s="122"/>
    </row>
    <row r="31" spans="1:19">
      <c r="A31" s="122"/>
      <c r="B31" s="127"/>
      <c r="C31" s="128"/>
      <c r="D31" s="128"/>
      <c r="E31" s="128"/>
      <c r="F31" s="128"/>
      <c r="G31" s="128"/>
      <c r="H31" s="128"/>
      <c r="I31" s="128"/>
      <c r="J31" s="128"/>
      <c r="K31" s="133"/>
      <c r="L31" s="122"/>
      <c r="M31" s="122"/>
      <c r="N31" s="122"/>
      <c r="O31" s="122"/>
    </row>
    <row r="32" spans="1:19">
      <c r="A32" s="122"/>
      <c r="B32" s="127"/>
      <c r="C32" s="128"/>
      <c r="D32" s="128"/>
      <c r="E32" s="128"/>
      <c r="F32" s="128"/>
      <c r="G32" s="128"/>
      <c r="H32" s="128"/>
      <c r="I32" s="128"/>
      <c r="J32" s="128"/>
      <c r="K32" s="133"/>
      <c r="L32" s="122"/>
      <c r="M32" s="122"/>
      <c r="N32" s="122"/>
      <c r="O32" s="122"/>
    </row>
    <row r="33" spans="1:15">
      <c r="A33" s="122"/>
      <c r="B33" s="127"/>
      <c r="C33" s="128"/>
      <c r="D33" s="128"/>
      <c r="E33" s="128"/>
      <c r="F33" s="128"/>
      <c r="G33" s="128"/>
      <c r="H33" s="128"/>
      <c r="I33" s="128"/>
      <c r="J33" s="128"/>
      <c r="K33" s="133"/>
      <c r="L33" s="122"/>
      <c r="M33" s="122"/>
      <c r="N33" s="122"/>
      <c r="O33" s="122"/>
    </row>
    <row r="34" spans="1:15">
      <c r="A34" s="122"/>
      <c r="B34" s="127"/>
      <c r="C34" s="128"/>
      <c r="D34" s="128"/>
      <c r="E34" s="128"/>
      <c r="F34" s="128"/>
      <c r="G34" s="128"/>
      <c r="H34" s="128"/>
      <c r="I34" s="128"/>
      <c r="J34" s="128"/>
      <c r="K34" s="133"/>
      <c r="L34" s="122"/>
      <c r="M34" s="122"/>
      <c r="N34" s="122"/>
      <c r="O34" s="122"/>
    </row>
    <row r="35" spans="1:15">
      <c r="A35" s="122"/>
      <c r="B35" s="127"/>
      <c r="C35" s="128"/>
      <c r="D35" s="128"/>
      <c r="E35" s="128"/>
      <c r="F35" s="128"/>
      <c r="G35" s="128"/>
      <c r="H35" s="128"/>
      <c r="I35" s="128"/>
      <c r="J35" s="128"/>
      <c r="K35" s="133"/>
      <c r="L35" s="122"/>
      <c r="M35" s="122"/>
      <c r="N35" s="122"/>
      <c r="O35" s="122"/>
    </row>
    <row r="36" spans="1:15">
      <c r="A36" s="122"/>
      <c r="B36" s="127"/>
      <c r="C36" s="128"/>
      <c r="D36" s="128"/>
      <c r="E36" s="128"/>
      <c r="F36" s="128"/>
      <c r="G36" s="128"/>
      <c r="H36" s="128"/>
      <c r="I36" s="128"/>
      <c r="J36" s="128"/>
      <c r="K36" s="133"/>
      <c r="L36" s="122"/>
      <c r="M36" s="122"/>
      <c r="N36" s="122"/>
      <c r="O36" s="122"/>
    </row>
    <row r="37" spans="1:15">
      <c r="A37" s="122"/>
      <c r="B37" s="127"/>
      <c r="C37" s="128"/>
      <c r="D37" s="128"/>
      <c r="E37" s="128"/>
      <c r="F37" s="128"/>
      <c r="G37" s="128"/>
      <c r="H37" s="128"/>
      <c r="I37" s="128"/>
      <c r="J37" s="128"/>
      <c r="K37" s="133"/>
      <c r="L37" s="122"/>
      <c r="M37" s="122"/>
      <c r="N37" s="122"/>
      <c r="O37" s="122"/>
    </row>
    <row r="38" spans="1:15">
      <c r="A38" s="122"/>
      <c r="B38" s="127"/>
      <c r="C38" s="128"/>
      <c r="D38" s="128"/>
      <c r="E38" s="128"/>
      <c r="F38" s="128"/>
      <c r="G38" s="128"/>
      <c r="H38" s="128"/>
      <c r="I38" s="128"/>
      <c r="J38" s="128"/>
      <c r="K38" s="133"/>
      <c r="L38" s="122"/>
      <c r="M38" s="122"/>
      <c r="N38" s="122"/>
      <c r="O38" s="122"/>
    </row>
    <row r="39" spans="1:15">
      <c r="A39" s="122"/>
      <c r="B39" s="127"/>
      <c r="C39" s="128"/>
      <c r="D39" s="128"/>
      <c r="E39" s="128"/>
      <c r="F39" s="128"/>
      <c r="G39" s="128"/>
      <c r="H39" s="128"/>
      <c r="I39" s="128"/>
      <c r="J39" s="128"/>
      <c r="K39" s="133"/>
      <c r="L39" s="122"/>
      <c r="M39" s="122"/>
      <c r="N39" s="122"/>
      <c r="O39" s="122"/>
    </row>
    <row r="40" spans="1:15">
      <c r="A40" s="122"/>
      <c r="B40" s="127"/>
      <c r="C40" s="128"/>
      <c r="D40" s="128"/>
      <c r="E40" s="128"/>
      <c r="F40" s="128"/>
      <c r="G40" s="128"/>
      <c r="H40" s="128"/>
      <c r="I40" s="128"/>
      <c r="J40" s="128"/>
      <c r="K40" s="133"/>
      <c r="L40" s="122"/>
      <c r="M40" s="122"/>
      <c r="N40" s="122"/>
      <c r="O40" s="122"/>
    </row>
    <row r="41" spans="1:15">
      <c r="A41" s="122"/>
      <c r="B41" s="127"/>
      <c r="C41" s="128"/>
      <c r="D41" s="128"/>
      <c r="E41" s="128"/>
      <c r="F41" s="128"/>
      <c r="G41" s="128"/>
      <c r="H41" s="128"/>
      <c r="I41" s="128"/>
      <c r="J41" s="128"/>
      <c r="K41" s="133"/>
      <c r="L41" s="122"/>
      <c r="M41" s="122"/>
      <c r="N41" s="122"/>
      <c r="O41" s="122"/>
    </row>
    <row r="42" spans="1:15">
      <c r="A42" s="122"/>
      <c r="B42" s="127"/>
      <c r="C42" s="128"/>
      <c r="D42" s="128"/>
      <c r="E42" s="128"/>
      <c r="F42" s="128"/>
      <c r="G42" s="128"/>
      <c r="H42" s="128"/>
      <c r="I42" s="128"/>
      <c r="J42" s="128"/>
      <c r="K42" s="133"/>
      <c r="L42" s="122"/>
      <c r="M42" s="122"/>
      <c r="N42" s="122"/>
      <c r="O42" s="122"/>
    </row>
    <row r="43" spans="1:15">
      <c r="A43" s="122"/>
      <c r="B43" s="127"/>
      <c r="C43" s="128"/>
      <c r="D43" s="128"/>
      <c r="E43" s="128"/>
      <c r="F43" s="128"/>
      <c r="G43" s="128"/>
      <c r="H43" s="128"/>
      <c r="I43" s="128"/>
      <c r="J43" s="128"/>
      <c r="K43" s="133"/>
      <c r="L43" s="122"/>
      <c r="M43" s="122"/>
      <c r="N43" s="122"/>
      <c r="O43" s="122"/>
    </row>
    <row r="44" spans="1:15">
      <c r="A44" s="122"/>
      <c r="B44" s="127"/>
      <c r="C44" s="128"/>
      <c r="D44" s="128"/>
      <c r="E44" s="128"/>
      <c r="F44" s="128"/>
      <c r="G44" s="128"/>
      <c r="H44" s="128"/>
      <c r="I44" s="128"/>
      <c r="J44" s="128"/>
      <c r="K44" s="133"/>
      <c r="L44" s="122"/>
      <c r="M44" s="122"/>
      <c r="N44" s="122"/>
      <c r="O44" s="122"/>
    </row>
    <row r="45" spans="1:15" ht="9" customHeight="1">
      <c r="A45" s="122"/>
      <c r="B45" s="127"/>
      <c r="C45" s="128"/>
      <c r="D45" s="128"/>
      <c r="E45" s="128"/>
      <c r="F45" s="128"/>
      <c r="G45" s="128"/>
      <c r="H45" s="128"/>
      <c r="I45" s="128"/>
      <c r="J45" s="128"/>
      <c r="K45" s="133"/>
      <c r="L45" s="122"/>
      <c r="M45" s="122"/>
      <c r="N45" s="122"/>
      <c r="O45" s="122"/>
    </row>
    <row r="46" spans="1:15">
      <c r="A46" s="122"/>
      <c r="B46" s="127"/>
      <c r="C46" s="128"/>
      <c r="D46" s="128"/>
      <c r="E46" s="128"/>
      <c r="F46" s="128"/>
      <c r="G46" s="128"/>
      <c r="H46" s="128"/>
      <c r="I46" s="128"/>
      <c r="J46" s="128"/>
      <c r="K46" s="133"/>
      <c r="L46" s="122"/>
      <c r="M46" s="122"/>
      <c r="N46" s="122"/>
      <c r="O46" s="122"/>
    </row>
    <row r="47" spans="1:15">
      <c r="A47" s="122"/>
      <c r="B47" s="127"/>
      <c r="C47" s="128"/>
      <c r="D47" s="128"/>
      <c r="E47" s="128"/>
      <c r="F47" s="128"/>
      <c r="G47" s="128"/>
      <c r="H47" s="128"/>
      <c r="I47" s="128"/>
      <c r="J47" s="128"/>
      <c r="K47" s="133"/>
      <c r="L47" s="122"/>
      <c r="M47" s="122"/>
      <c r="N47" s="122"/>
      <c r="O47" s="122"/>
    </row>
    <row r="48" spans="1:15" s="134" customFormat="1" ht="12.95" customHeight="1">
      <c r="A48" s="122"/>
      <c r="B48" s="127"/>
      <c r="C48" s="128" t="s">
        <v>116</v>
      </c>
      <c r="D48" s="128"/>
      <c r="E48" s="128"/>
      <c r="F48" s="128"/>
      <c r="G48" s="128"/>
      <c r="H48" s="199" t="s">
        <v>117</v>
      </c>
      <c r="I48" s="199"/>
      <c r="J48" s="128"/>
      <c r="K48" s="133"/>
      <c r="L48" s="122"/>
      <c r="M48" s="122"/>
      <c r="N48" s="122"/>
      <c r="O48" s="122"/>
    </row>
    <row r="49" spans="1:15" s="134" customFormat="1" ht="12.95" customHeight="1">
      <c r="A49" s="122"/>
      <c r="B49" s="127"/>
      <c r="C49" s="128" t="s">
        <v>118</v>
      </c>
      <c r="D49" s="128"/>
      <c r="E49" s="128"/>
      <c r="F49" s="128"/>
      <c r="G49" s="128"/>
      <c r="H49" s="195" t="s">
        <v>119</v>
      </c>
      <c r="I49" s="195"/>
      <c r="J49" s="128"/>
      <c r="K49" s="133"/>
      <c r="L49" s="122"/>
      <c r="M49" s="122"/>
      <c r="N49" s="122"/>
      <c r="O49" s="122"/>
    </row>
    <row r="50" spans="1:15" s="134" customFormat="1" ht="12.95" customHeight="1">
      <c r="A50" s="122"/>
      <c r="B50" s="127"/>
      <c r="C50" s="128" t="s">
        <v>120</v>
      </c>
      <c r="D50" s="128"/>
      <c r="E50" s="128"/>
      <c r="F50" s="128"/>
      <c r="G50" s="128"/>
      <c r="H50" s="195" t="s">
        <v>121</v>
      </c>
      <c r="I50" s="195"/>
      <c r="J50" s="128"/>
      <c r="K50" s="133"/>
      <c r="L50" s="122"/>
      <c r="M50" s="122"/>
      <c r="N50" s="122"/>
      <c r="O50" s="122"/>
    </row>
    <row r="51" spans="1:15" s="134" customFormat="1" ht="12.95" customHeight="1">
      <c r="A51" s="122"/>
      <c r="B51" s="127"/>
      <c r="C51" s="128" t="s">
        <v>122</v>
      </c>
      <c r="D51" s="128"/>
      <c r="E51" s="128"/>
      <c r="F51" s="128"/>
      <c r="G51" s="128"/>
      <c r="H51" s="195" t="s">
        <v>121</v>
      </c>
      <c r="I51" s="195"/>
      <c r="J51" s="128"/>
      <c r="K51" s="133"/>
      <c r="L51" s="122"/>
      <c r="M51" s="122"/>
      <c r="N51" s="122"/>
      <c r="O51" s="122"/>
    </row>
    <row r="52" spans="1:15">
      <c r="A52" s="122"/>
      <c r="B52" s="127"/>
      <c r="C52" s="128"/>
      <c r="D52" s="128"/>
      <c r="E52" s="128"/>
      <c r="F52" s="128"/>
      <c r="G52" s="128"/>
      <c r="H52" s="128"/>
      <c r="I52" s="128"/>
      <c r="J52" s="128"/>
      <c r="K52" s="133"/>
      <c r="L52" s="122"/>
      <c r="M52" s="122"/>
      <c r="N52" s="122"/>
      <c r="O52" s="122"/>
    </row>
    <row r="53" spans="1:15" s="148" customFormat="1" ht="12.95" customHeight="1">
      <c r="A53" s="122"/>
      <c r="B53" s="127"/>
      <c r="C53" s="128" t="s">
        <v>123</v>
      </c>
      <c r="D53" s="128"/>
      <c r="E53" s="128"/>
      <c r="F53" s="128"/>
      <c r="G53" s="144" t="s">
        <v>124</v>
      </c>
      <c r="H53" s="196" t="s">
        <v>277</v>
      </c>
      <c r="I53" s="197"/>
      <c r="J53" s="128"/>
      <c r="K53" s="133"/>
      <c r="L53" s="122"/>
      <c r="M53" s="122"/>
      <c r="N53" s="122"/>
      <c r="O53" s="122"/>
    </row>
    <row r="54" spans="1:15" s="148" customFormat="1" ht="12.95" customHeight="1">
      <c r="A54" s="122"/>
      <c r="B54" s="127"/>
      <c r="C54" s="128"/>
      <c r="D54" s="128"/>
      <c r="E54" s="128"/>
      <c r="F54" s="128"/>
      <c r="G54" s="144" t="s">
        <v>125</v>
      </c>
      <c r="H54" s="198" t="s">
        <v>278</v>
      </c>
      <c r="I54" s="197"/>
      <c r="J54" s="128"/>
      <c r="K54" s="133"/>
      <c r="L54" s="122"/>
      <c r="M54" s="122"/>
      <c r="N54" s="122"/>
      <c r="O54" s="122"/>
    </row>
    <row r="55" spans="1:15" s="148" customFormat="1" ht="7.5" customHeight="1">
      <c r="A55" s="122"/>
      <c r="B55" s="127"/>
      <c r="C55" s="128"/>
      <c r="D55" s="128"/>
      <c r="E55" s="128"/>
      <c r="F55" s="128"/>
      <c r="G55" s="144"/>
      <c r="H55" s="144"/>
      <c r="I55" s="144"/>
      <c r="J55" s="128"/>
      <c r="K55" s="133"/>
      <c r="L55" s="122"/>
      <c r="M55" s="122"/>
      <c r="N55" s="122"/>
      <c r="O55" s="122"/>
    </row>
    <row r="56" spans="1:15" s="148" customFormat="1" ht="12.95" customHeight="1">
      <c r="A56" s="122"/>
      <c r="B56" s="127"/>
      <c r="C56" s="128" t="s">
        <v>126</v>
      </c>
      <c r="D56" s="128"/>
      <c r="E56" s="128"/>
      <c r="F56" s="144"/>
      <c r="G56" s="128"/>
      <c r="H56" s="199" t="s">
        <v>279</v>
      </c>
      <c r="I56" s="199"/>
      <c r="J56" s="128"/>
      <c r="K56" s="133"/>
      <c r="L56" s="122"/>
      <c r="M56" s="122"/>
      <c r="N56" s="122"/>
      <c r="O56" s="122"/>
    </row>
    <row r="57" spans="1:15" ht="22.5" customHeight="1">
      <c r="A57" s="122"/>
      <c r="B57" s="149"/>
      <c r="C57" s="132"/>
      <c r="D57" s="132"/>
      <c r="E57" s="132"/>
      <c r="F57" s="132"/>
      <c r="G57" s="132"/>
      <c r="H57" s="132"/>
      <c r="I57" s="132"/>
      <c r="J57" s="132"/>
      <c r="K57" s="150"/>
      <c r="L57" s="122"/>
      <c r="M57" s="122"/>
      <c r="N57" s="122"/>
      <c r="O57" s="122"/>
    </row>
    <row r="58" spans="1:15" ht="6.75" customHeight="1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</row>
    <row r="59" spans="1:15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</row>
    <row r="60" spans="1:15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</row>
    <row r="61" spans="1:15">
      <c r="A61" s="122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</row>
    <row r="62" spans="1:15">
      <c r="A62" s="122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</row>
    <row r="63" spans="1:15">
      <c r="A63" s="122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</row>
    <row r="64" spans="1:15">
      <c r="A64" s="122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</row>
    <row r="65" spans="1:15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</row>
    <row r="66" spans="1:15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</row>
    <row r="67" spans="1:15">
      <c r="A67" s="122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</row>
    <row r="68" spans="1:15">
      <c r="A68" s="122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</row>
    <row r="69" spans="1:15">
      <c r="A69" s="122"/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</row>
  </sheetData>
  <mergeCells count="10">
    <mergeCell ref="H51:I51"/>
    <mergeCell ref="H53:I53"/>
    <mergeCell ref="H54:I54"/>
    <mergeCell ref="H56:I56"/>
    <mergeCell ref="B25:K25"/>
    <mergeCell ref="C26:J26"/>
    <mergeCell ref="C27:J27"/>
    <mergeCell ref="H48:I48"/>
    <mergeCell ref="H49:I49"/>
    <mergeCell ref="H50:I50"/>
  </mergeCells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67" activePane="bottomRight" state="frozen"/>
      <selection pane="topRight" activeCell="B1" sqref="B1"/>
      <selection pane="bottomLeft" activeCell="A4" sqref="A4"/>
      <selection pane="bottomRight" activeCell="C7" sqref="C7:C8"/>
    </sheetView>
  </sheetViews>
  <sheetFormatPr defaultRowHeight="15"/>
  <cols>
    <col min="1" max="1" width="50.5703125" bestFit="1" customWidth="1"/>
    <col min="2" max="2" width="10" bestFit="1" customWidth="1"/>
    <col min="3" max="3" width="11.28515625" bestFit="1" customWidth="1"/>
  </cols>
  <sheetData>
    <row r="1" spans="1:3">
      <c r="A1" s="33"/>
    </row>
    <row r="2" spans="1:3" ht="15" customHeight="1">
      <c r="A2" s="203" t="s">
        <v>22</v>
      </c>
      <c r="B2" s="37" t="s">
        <v>0</v>
      </c>
      <c r="C2" s="37" t="s">
        <v>0</v>
      </c>
    </row>
    <row r="3" spans="1:3" ht="15" customHeight="1">
      <c r="A3" s="203"/>
      <c r="B3" s="37" t="s">
        <v>1</v>
      </c>
      <c r="C3" s="37" t="s">
        <v>2</v>
      </c>
    </row>
    <row r="4" spans="1:3">
      <c r="A4" s="31" t="s">
        <v>9</v>
      </c>
      <c r="B4" s="3"/>
      <c r="C4" s="3"/>
    </row>
    <row r="5" spans="1:3">
      <c r="A5" s="31" t="s">
        <v>18</v>
      </c>
      <c r="B5" s="3"/>
      <c r="C5" s="3"/>
    </row>
    <row r="6" spans="1:3">
      <c r="A6" s="31"/>
      <c r="B6" s="3"/>
      <c r="C6" s="3"/>
    </row>
    <row r="7" spans="1:3">
      <c r="A7" s="9" t="s">
        <v>24</v>
      </c>
      <c r="B7" s="34">
        <v>23228</v>
      </c>
      <c r="C7" s="34">
        <v>1477484</v>
      </c>
    </row>
    <row r="8" spans="1:3">
      <c r="A8" s="5"/>
      <c r="B8" s="3"/>
      <c r="C8" s="3"/>
    </row>
    <row r="9" spans="1:3">
      <c r="A9" s="9" t="s">
        <v>25</v>
      </c>
      <c r="B9" s="3"/>
      <c r="C9" s="3"/>
    </row>
    <row r="10" spans="1:3">
      <c r="A10" s="2" t="s">
        <v>60</v>
      </c>
      <c r="B10" s="3">
        <v>70096625</v>
      </c>
      <c r="C10" s="3">
        <v>70530167</v>
      </c>
    </row>
    <row r="11" spans="1:3">
      <c r="A11" s="2" t="s">
        <v>26</v>
      </c>
      <c r="B11" s="3"/>
      <c r="C11" s="3"/>
    </row>
    <row r="12" spans="1:3">
      <c r="A12" s="2" t="s">
        <v>27</v>
      </c>
      <c r="B12" s="3"/>
      <c r="C12" s="3"/>
    </row>
    <row r="13" spans="1:3">
      <c r="A13" s="38" t="s">
        <v>87</v>
      </c>
      <c r="B13" s="3"/>
      <c r="C13" s="3"/>
    </row>
    <row r="14" spans="1:3">
      <c r="A14" s="13" t="s">
        <v>7</v>
      </c>
      <c r="B14" s="34">
        <f>SUM(B9:B13)</f>
        <v>70096625</v>
      </c>
      <c r="C14" s="34">
        <f>SUM(C9:C13)</f>
        <v>70530167</v>
      </c>
    </row>
    <row r="15" spans="1:3">
      <c r="A15" s="5"/>
      <c r="B15" s="3"/>
      <c r="C15" s="3"/>
    </row>
    <row r="16" spans="1:3">
      <c r="A16" s="9" t="s">
        <v>28</v>
      </c>
      <c r="B16" s="3"/>
      <c r="C16" s="3"/>
    </row>
    <row r="17" spans="1:3">
      <c r="A17" s="2" t="s">
        <v>29</v>
      </c>
      <c r="B17" s="3">
        <v>893511</v>
      </c>
      <c r="C17" s="3">
        <v>2422360</v>
      </c>
    </row>
    <row r="18" spans="1:3">
      <c r="A18" s="2" t="s">
        <v>30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31</v>
      </c>
      <c r="B20" s="3"/>
      <c r="C20" s="3"/>
    </row>
    <row r="21" spans="1:3">
      <c r="A21" s="2" t="s">
        <v>272</v>
      </c>
      <c r="B21" s="3"/>
      <c r="C21" s="3"/>
    </row>
    <row r="22" spans="1:3">
      <c r="A22" s="13" t="s">
        <v>7</v>
      </c>
      <c r="B22" s="34">
        <f>SUM(B17:B21)</f>
        <v>893511</v>
      </c>
      <c r="C22" s="34">
        <f>SUM(C17:C21)</f>
        <v>2422360</v>
      </c>
    </row>
    <row r="23" spans="1:3">
      <c r="A23" s="13"/>
      <c r="B23" s="3"/>
      <c r="C23" s="3"/>
    </row>
    <row r="24" spans="1:3" ht="15.75" thickBot="1">
      <c r="A24" s="13" t="s">
        <v>59</v>
      </c>
      <c r="B24" s="35">
        <f>B7+B14+B22</f>
        <v>71013364</v>
      </c>
      <c r="C24" s="35">
        <f>C7+C14+C22</f>
        <v>74430011</v>
      </c>
    </row>
    <row r="25" spans="1:3">
      <c r="A25" s="6"/>
      <c r="B25" s="3"/>
      <c r="C25" s="3"/>
    </row>
    <row r="26" spans="1:3">
      <c r="A26" s="31" t="s">
        <v>56</v>
      </c>
      <c r="B26" s="3"/>
      <c r="C26" s="3"/>
    </row>
    <row r="27" spans="1:3">
      <c r="A27" s="9" t="s">
        <v>57</v>
      </c>
      <c r="B27" s="3"/>
      <c r="C27" s="3"/>
    </row>
    <row r="28" spans="1:3">
      <c r="A28" s="2" t="s">
        <v>58</v>
      </c>
      <c r="B28" s="3"/>
      <c r="C28" s="3"/>
    </row>
    <row r="29" spans="1:3">
      <c r="A29" s="2" t="s">
        <v>88</v>
      </c>
      <c r="B29" s="3"/>
      <c r="C29" s="3"/>
    </row>
    <row r="30" spans="1:3">
      <c r="A30" s="13" t="s">
        <v>7</v>
      </c>
      <c r="B30" s="34">
        <f>B26</f>
        <v>0</v>
      </c>
      <c r="C30" s="34">
        <v>0</v>
      </c>
    </row>
    <row r="31" spans="1:3">
      <c r="A31" s="6"/>
      <c r="B31" s="3"/>
      <c r="C31" s="3"/>
    </row>
    <row r="32" spans="1:3">
      <c r="A32" s="9" t="s">
        <v>4</v>
      </c>
      <c r="B32" s="3"/>
      <c r="C32" s="3"/>
    </row>
    <row r="33" spans="1:3">
      <c r="A33" s="2" t="s">
        <v>53</v>
      </c>
      <c r="B33" s="3"/>
      <c r="C33" s="3"/>
    </row>
    <row r="34" spans="1:3">
      <c r="A34" s="2" t="s">
        <v>5</v>
      </c>
      <c r="B34" s="3">
        <v>9035413</v>
      </c>
      <c r="C34" s="3">
        <v>10194472</v>
      </c>
    </row>
    <row r="35" spans="1:3">
      <c r="A35" s="2" t="s">
        <v>54</v>
      </c>
      <c r="B35" s="3">
        <v>601129</v>
      </c>
      <c r="C35" s="3">
        <v>689626</v>
      </c>
    </row>
    <row r="36" spans="1:3">
      <c r="A36" s="13" t="s">
        <v>7</v>
      </c>
      <c r="B36" s="34">
        <f>SUM(B34:B35)</f>
        <v>9636542</v>
      </c>
      <c r="C36" s="34">
        <f>SUM(C34:C35)</f>
        <v>10884098</v>
      </c>
    </row>
    <row r="37" spans="1:3">
      <c r="A37" s="13"/>
      <c r="B37" s="3"/>
      <c r="C37" s="3"/>
    </row>
    <row r="38" spans="1:3">
      <c r="A38" s="9" t="s">
        <v>55</v>
      </c>
      <c r="B38" s="34"/>
      <c r="C38" s="34"/>
    </row>
    <row r="39" spans="1:3">
      <c r="A39" s="39" t="s">
        <v>95</v>
      </c>
      <c r="B39" s="36"/>
      <c r="C39" s="36"/>
    </row>
    <row r="40" spans="1:3">
      <c r="A40" s="9"/>
      <c r="B40" s="3"/>
      <c r="C40" s="3"/>
    </row>
    <row r="41" spans="1:3" ht="15.75" thickBot="1">
      <c r="A41" s="13" t="s">
        <v>61</v>
      </c>
      <c r="B41" s="35">
        <f>B36</f>
        <v>9636542</v>
      </c>
      <c r="C41" s="35">
        <f>C36</f>
        <v>10884098</v>
      </c>
    </row>
    <row r="42" spans="1:3" ht="18">
      <c r="A42" s="7"/>
      <c r="B42" s="3"/>
      <c r="C42" s="3"/>
    </row>
    <row r="43" spans="1:3" ht="15.75" thickBot="1">
      <c r="A43" s="10" t="s">
        <v>8</v>
      </c>
      <c r="B43" s="11">
        <f>B24+B41</f>
        <v>80649906</v>
      </c>
      <c r="C43" s="11">
        <f>C24+C41</f>
        <v>85314109</v>
      </c>
    </row>
    <row r="44" spans="1:3" ht="15.75" thickTop="1">
      <c r="A44" s="19"/>
      <c r="B44" s="12"/>
      <c r="C44" s="12"/>
    </row>
    <row r="45" spans="1:3">
      <c r="A45" s="31" t="s">
        <v>19</v>
      </c>
      <c r="B45" s="12"/>
      <c r="C45" s="12"/>
    </row>
    <row r="46" spans="1:3">
      <c r="A46" s="9" t="s">
        <v>10</v>
      </c>
      <c r="B46" s="3"/>
      <c r="C46" s="3"/>
    </row>
    <row r="47" spans="1:3">
      <c r="A47" s="2" t="s">
        <v>86</v>
      </c>
      <c r="B47" s="3">
        <v>2432000</v>
      </c>
      <c r="C47" s="3">
        <v>2962080</v>
      </c>
    </row>
    <row r="48" spans="1:3">
      <c r="A48" s="2" t="s">
        <v>90</v>
      </c>
      <c r="B48" s="3">
        <v>15293152</v>
      </c>
      <c r="C48" s="3">
        <v>11809168</v>
      </c>
    </row>
    <row r="49" spans="1:4">
      <c r="A49" s="2" t="s">
        <v>62</v>
      </c>
      <c r="B49" s="3">
        <v>1103854</v>
      </c>
      <c r="C49" s="3">
        <v>194301</v>
      </c>
    </row>
    <row r="50" spans="1:4">
      <c r="A50" s="2" t="s">
        <v>89</v>
      </c>
      <c r="B50" s="3">
        <v>1129247</v>
      </c>
      <c r="C50" s="3">
        <v>571759</v>
      </c>
    </row>
    <row r="51" spans="1:4">
      <c r="A51" s="2" t="s">
        <v>6</v>
      </c>
      <c r="B51" s="3">
        <v>0</v>
      </c>
      <c r="C51" s="3">
        <v>6253917</v>
      </c>
    </row>
    <row r="52" spans="1:4">
      <c r="A52" s="38" t="s">
        <v>94</v>
      </c>
      <c r="B52" s="3">
        <f>28935261-788595</f>
        <v>28146666</v>
      </c>
      <c r="C52" s="3">
        <v>34808489</v>
      </c>
    </row>
    <row r="53" spans="1:4">
      <c r="A53" s="13" t="s">
        <v>7</v>
      </c>
      <c r="B53" s="34">
        <f>SUM(B47:B52)</f>
        <v>48104919</v>
      </c>
      <c r="C53" s="34">
        <f>SUM(C47:C52)</f>
        <v>56599714</v>
      </c>
    </row>
    <row r="54" spans="1:4">
      <c r="A54" s="4"/>
      <c r="B54" s="3"/>
      <c r="C54" s="3"/>
    </row>
    <row r="55" spans="1:4">
      <c r="A55" s="9" t="s">
        <v>11</v>
      </c>
      <c r="B55" s="3"/>
      <c r="C55" s="3"/>
    </row>
    <row r="56" spans="1:4">
      <c r="A56" s="2" t="s">
        <v>85</v>
      </c>
      <c r="B56" s="1"/>
      <c r="C56" s="1"/>
      <c r="D56" s="1"/>
    </row>
    <row r="57" spans="1:4">
      <c r="A57" s="39" t="s">
        <v>93</v>
      </c>
      <c r="B57" s="1"/>
      <c r="C57" s="1"/>
      <c r="D57" s="1"/>
    </row>
    <row r="58" spans="1:4">
      <c r="A58" s="13" t="s">
        <v>7</v>
      </c>
      <c r="B58" s="34">
        <f>SUM(B56:B57)</f>
        <v>0</v>
      </c>
      <c r="C58" s="34">
        <f>SUM(C56:C57)</f>
        <v>0</v>
      </c>
    </row>
    <row r="59" spans="1:4">
      <c r="A59" s="13"/>
      <c r="B59" s="3"/>
      <c r="C59" s="3"/>
    </row>
    <row r="60" spans="1:4" ht="15.75" thickBot="1">
      <c r="A60" s="13" t="s">
        <v>63</v>
      </c>
      <c r="B60" s="35">
        <f>B53+B58</f>
        <v>48104919</v>
      </c>
      <c r="C60" s="35">
        <f>C53+C58</f>
        <v>56599714</v>
      </c>
    </row>
    <row r="61" spans="1:4">
      <c r="A61" s="4"/>
      <c r="B61" s="3"/>
      <c r="C61" s="3"/>
    </row>
    <row r="62" spans="1:4">
      <c r="A62" s="9" t="s">
        <v>64</v>
      </c>
      <c r="B62" s="3"/>
      <c r="C62" s="3"/>
    </row>
    <row r="63" spans="1:4">
      <c r="A63" s="18" t="s">
        <v>91</v>
      </c>
      <c r="B63" s="3">
        <v>100000</v>
      </c>
      <c r="C63" s="3">
        <v>100000</v>
      </c>
    </row>
    <row r="64" spans="1:4">
      <c r="A64" s="18" t="s">
        <v>12</v>
      </c>
      <c r="B64" s="3"/>
      <c r="C64" s="3"/>
    </row>
    <row r="65" spans="1:3">
      <c r="A65" s="18" t="s">
        <v>67</v>
      </c>
      <c r="B65" s="3">
        <v>3830582</v>
      </c>
      <c r="C65" s="3">
        <v>3170856</v>
      </c>
    </row>
    <row r="66" spans="1:3">
      <c r="A66" s="18" t="s">
        <v>17</v>
      </c>
      <c r="B66" s="3">
        <v>28614405</v>
      </c>
      <c r="C66" s="3">
        <v>25443549</v>
      </c>
    </row>
    <row r="67" spans="1:3">
      <c r="A67" s="18" t="s">
        <v>92</v>
      </c>
      <c r="B67" s="3"/>
      <c r="C67" s="3"/>
    </row>
    <row r="68" spans="1:3" ht="15.75" thickBot="1">
      <c r="A68" s="13" t="s">
        <v>65</v>
      </c>
      <c r="B68" s="35">
        <f>SUM(B63:B67)</f>
        <v>32544987</v>
      </c>
      <c r="C68" s="35">
        <f>SUM(C65:C67)</f>
        <v>28614405</v>
      </c>
    </row>
    <row r="69" spans="1:3">
      <c r="A69" s="14"/>
      <c r="B69" s="14"/>
      <c r="C69" s="14"/>
    </row>
    <row r="70" spans="1:3" ht="15.75" thickBot="1">
      <c r="A70" s="10" t="s">
        <v>66</v>
      </c>
      <c r="B70" s="11">
        <f>B60+B68</f>
        <v>80649906</v>
      </c>
      <c r="C70" s="11">
        <f>C60+C68</f>
        <v>85214119</v>
      </c>
    </row>
    <row r="71" spans="1:3" ht="15.75" thickTop="1">
      <c r="A71" s="14"/>
      <c r="B71" s="14"/>
      <c r="C71" s="14"/>
    </row>
    <row r="72" spans="1:3">
      <c r="A72" s="14"/>
      <c r="B72" s="194">
        <f>B43-B70</f>
        <v>0</v>
      </c>
      <c r="C72" s="14"/>
    </row>
    <row r="74" spans="1:3" ht="21">
      <c r="A74" s="22"/>
    </row>
    <row r="76" spans="1:3" ht="21">
      <c r="A76" s="22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opLeftCell="A16" workbookViewId="0">
      <selection activeCell="A24" sqref="A24"/>
    </sheetView>
  </sheetViews>
  <sheetFormatPr defaultRowHeight="15"/>
  <cols>
    <col min="1" max="1" width="61" customWidth="1"/>
    <col min="2" max="3" width="12.42578125" bestFit="1" customWidth="1"/>
  </cols>
  <sheetData>
    <row r="1" spans="1:3">
      <c r="A1" s="33"/>
    </row>
    <row r="2" spans="1:3" ht="15" customHeight="1">
      <c r="A2" s="203" t="s">
        <v>23</v>
      </c>
      <c r="B2" s="37" t="s">
        <v>0</v>
      </c>
      <c r="C2" s="37" t="s">
        <v>0</v>
      </c>
    </row>
    <row r="3" spans="1:3" ht="15" customHeight="1">
      <c r="A3" s="204"/>
      <c r="B3" s="37" t="s">
        <v>1</v>
      </c>
      <c r="C3" s="37" t="s">
        <v>2</v>
      </c>
    </row>
    <row r="4" spans="1:3">
      <c r="A4" s="8" t="s">
        <v>73</v>
      </c>
      <c r="B4" s="14"/>
      <c r="C4" s="14"/>
    </row>
    <row r="5" spans="1:3">
      <c r="B5" s="108"/>
      <c r="C5" s="109"/>
    </row>
    <row r="6" spans="1:3">
      <c r="A6" s="15" t="s">
        <v>68</v>
      </c>
      <c r="B6" s="110">
        <v>19945047</v>
      </c>
      <c r="C6" s="109">
        <v>19444086</v>
      </c>
    </row>
    <row r="7" spans="1:3">
      <c r="A7" s="15" t="s">
        <v>96</v>
      </c>
      <c r="B7" s="109"/>
      <c r="C7" s="109"/>
    </row>
    <row r="8" spans="1:3">
      <c r="A8" s="15" t="s">
        <v>97</v>
      </c>
      <c r="B8" s="109"/>
      <c r="C8" s="109"/>
    </row>
    <row r="9" spans="1:3">
      <c r="A9" s="15" t="s">
        <v>98</v>
      </c>
      <c r="B9" s="109"/>
      <c r="C9" s="109"/>
    </row>
    <row r="10" spans="1:3">
      <c r="A10" s="15" t="s">
        <v>99</v>
      </c>
      <c r="B10" s="111">
        <v>-8000012</v>
      </c>
      <c r="C10" s="109">
        <v>-1309821</v>
      </c>
    </row>
    <row r="11" spans="1:3">
      <c r="A11" s="15" t="s">
        <v>100</v>
      </c>
      <c r="B11" s="111"/>
      <c r="C11" s="109"/>
    </row>
    <row r="12" spans="1:3">
      <c r="A12" s="15" t="s">
        <v>101</v>
      </c>
      <c r="B12" s="112">
        <f>SUM(B13:B14)</f>
        <v>-2368408.9950000001</v>
      </c>
      <c r="C12" s="112">
        <f>SUM(C13:C14)</f>
        <v>-5541753</v>
      </c>
    </row>
    <row r="13" spans="1:3">
      <c r="A13" s="40" t="s">
        <v>69</v>
      </c>
      <c r="B13" s="111">
        <v>-2029485</v>
      </c>
      <c r="C13" s="109">
        <v>-4760165</v>
      </c>
    </row>
    <row r="14" spans="1:3">
      <c r="A14" s="40" t="s">
        <v>103</v>
      </c>
      <c r="B14" s="111">
        <f>B13*0.167</f>
        <v>-338923.995</v>
      </c>
      <c r="C14" s="109">
        <v>-781588</v>
      </c>
    </row>
    <row r="15" spans="1:3">
      <c r="A15" s="15" t="s">
        <v>102</v>
      </c>
      <c r="B15" s="113">
        <v>-2284618</v>
      </c>
      <c r="C15" s="109">
        <v>-2589065</v>
      </c>
    </row>
    <row r="16" spans="1:3">
      <c r="A16" s="15" t="s">
        <v>13</v>
      </c>
      <c r="B16" s="113">
        <v>-2557203</v>
      </c>
      <c r="C16" s="109">
        <v>-6243498</v>
      </c>
    </row>
    <row r="17" spans="1:3">
      <c r="A17" s="17" t="s">
        <v>70</v>
      </c>
      <c r="B17" s="34">
        <f>SUM(B6:B12,B15:B16)</f>
        <v>4734805.004999999</v>
      </c>
      <c r="C17" s="34">
        <f>SUM(C6:C12,C15:C16)</f>
        <v>3759949</v>
      </c>
    </row>
    <row r="18" spans="1:3">
      <c r="A18" s="13"/>
      <c r="B18" s="3"/>
      <c r="C18" s="3"/>
    </row>
    <row r="19" spans="1:3">
      <c r="A19" s="9" t="s">
        <v>14</v>
      </c>
      <c r="B19" s="17"/>
      <c r="C19" s="14"/>
    </row>
    <row r="20" spans="1:3">
      <c r="A20" s="20" t="s">
        <v>72</v>
      </c>
      <c r="B20" s="114"/>
      <c r="C20" s="109"/>
    </row>
    <row r="21" spans="1:3">
      <c r="A21" s="15" t="s">
        <v>15</v>
      </c>
      <c r="B21" s="111">
        <v>128816</v>
      </c>
      <c r="C21" s="109">
        <v>13920</v>
      </c>
    </row>
    <row r="22" spans="1:3">
      <c r="A22" s="15" t="s">
        <v>71</v>
      </c>
      <c r="B22" s="111">
        <v>-324720</v>
      </c>
      <c r="C22" s="109">
        <v>-35364</v>
      </c>
    </row>
    <row r="23" spans="1:3">
      <c r="A23" s="13" t="s">
        <v>7</v>
      </c>
      <c r="B23" s="238">
        <f>SUM(B19:B22)</f>
        <v>-195904</v>
      </c>
      <c r="C23" s="238">
        <f>SUM(C19:C22)</f>
        <v>-21444</v>
      </c>
    </row>
    <row r="24" spans="1:3">
      <c r="A24" s="21"/>
      <c r="B24" s="239"/>
      <c r="C24" s="109"/>
    </row>
    <row r="25" spans="1:3" ht="15.75" thickBot="1">
      <c r="A25" s="21" t="s">
        <v>16</v>
      </c>
      <c r="B25" s="240">
        <f>B17+B23</f>
        <v>4538901.004999999</v>
      </c>
      <c r="C25" s="240">
        <f>C17+C23</f>
        <v>3738505</v>
      </c>
    </row>
    <row r="26" spans="1:3">
      <c r="A26" s="16" t="s">
        <v>104</v>
      </c>
      <c r="B26" s="110">
        <v>-708319</v>
      </c>
      <c r="C26" s="109">
        <v>-567649</v>
      </c>
    </row>
    <row r="27" spans="1:3" ht="15.75" thickBot="1">
      <c r="A27" s="21" t="s">
        <v>105</v>
      </c>
      <c r="B27" s="241">
        <f>SUM(B25:B26)</f>
        <v>3830582.004999999</v>
      </c>
      <c r="C27" s="241">
        <f>SUM(C25:C26)</f>
        <v>3170856</v>
      </c>
    </row>
    <row r="28" spans="1:3" ht="15.75" thickTop="1">
      <c r="A28" s="14"/>
      <c r="B28" s="14"/>
      <c r="C28" s="14"/>
    </row>
    <row r="29" spans="1:3">
      <c r="A29" s="14"/>
      <c r="B29" s="14"/>
      <c r="C29" s="14"/>
    </row>
    <row r="30" spans="1:3">
      <c r="A30" s="1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D47"/>
  <sheetViews>
    <sheetView tabSelected="1" topLeftCell="A37" workbookViewId="0">
      <selection activeCell="A6" sqref="A6"/>
    </sheetView>
  </sheetViews>
  <sheetFormatPr defaultRowHeight="15"/>
  <cols>
    <col min="1" max="1" width="76.28515625" customWidth="1"/>
    <col min="2" max="2" width="11" customWidth="1"/>
    <col min="3" max="3" width="15" bestFit="1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33"/>
    </row>
    <row r="2" spans="1:3" ht="21" customHeight="1">
      <c r="A2" s="203" t="s">
        <v>84</v>
      </c>
      <c r="B2" s="37" t="s">
        <v>0</v>
      </c>
      <c r="C2" s="37" t="s">
        <v>0</v>
      </c>
    </row>
    <row r="3" spans="1:3">
      <c r="A3" s="203"/>
      <c r="B3" s="37" t="s">
        <v>1</v>
      </c>
      <c r="C3" s="37" t="s">
        <v>2</v>
      </c>
    </row>
    <row r="4" spans="1:3">
      <c r="A4" s="8" t="s">
        <v>33</v>
      </c>
      <c r="B4" s="37"/>
      <c r="C4" s="37"/>
    </row>
    <row r="5" spans="1:3">
      <c r="A5" s="8"/>
    </row>
    <row r="6" spans="1:3">
      <c r="A6" s="24" t="s">
        <v>32</v>
      </c>
      <c r="B6" s="115"/>
      <c r="C6" s="115"/>
    </row>
    <row r="7" spans="1:3">
      <c r="A7" s="23" t="s">
        <v>75</v>
      </c>
      <c r="B7" s="115">
        <v>4538901</v>
      </c>
      <c r="C7" s="115">
        <v>3738505</v>
      </c>
    </row>
    <row r="8" spans="1:3">
      <c r="A8" s="25" t="s">
        <v>76</v>
      </c>
      <c r="B8" s="115"/>
      <c r="C8" s="115"/>
    </row>
    <row r="9" spans="1:3">
      <c r="A9" s="27" t="s">
        <v>77</v>
      </c>
      <c r="B9" s="115">
        <v>2284618</v>
      </c>
      <c r="C9" s="115">
        <v>2589065</v>
      </c>
    </row>
    <row r="10" spans="1:3">
      <c r="A10" s="26" t="s">
        <v>83</v>
      </c>
      <c r="B10" s="115"/>
      <c r="C10" s="115"/>
    </row>
    <row r="11" spans="1:3">
      <c r="A11" s="26" t="s">
        <v>78</v>
      </c>
      <c r="B11" s="115"/>
      <c r="C11" s="115"/>
    </row>
    <row r="12" spans="1:3">
      <c r="A12" s="26" t="s">
        <v>79</v>
      </c>
      <c r="B12" s="115"/>
      <c r="C12" s="115"/>
    </row>
    <row r="13" spans="1:3">
      <c r="A13" s="26" t="s">
        <v>80</v>
      </c>
      <c r="B13" s="115"/>
      <c r="C13" s="115"/>
    </row>
    <row r="14" spans="1:3">
      <c r="A14" s="26" t="s">
        <v>34</v>
      </c>
      <c r="B14" s="115"/>
      <c r="C14" s="115"/>
    </row>
    <row r="15" spans="1:3">
      <c r="A15" s="26"/>
      <c r="B15" s="115"/>
      <c r="C15" s="115"/>
    </row>
    <row r="16" spans="1:3">
      <c r="A16" s="23" t="s">
        <v>35</v>
      </c>
      <c r="B16" s="115"/>
      <c r="C16" s="115"/>
    </row>
    <row r="17" spans="1:4">
      <c r="A17" s="26" t="s">
        <v>82</v>
      </c>
      <c r="B17" s="115">
        <v>433542</v>
      </c>
      <c r="C17" s="115">
        <v>17221405</v>
      </c>
    </row>
    <row r="18" spans="1:4">
      <c r="A18" s="26" t="s">
        <v>81</v>
      </c>
      <c r="B18" s="115">
        <v>1528849</v>
      </c>
      <c r="C18" s="115">
        <v>-288116</v>
      </c>
    </row>
    <row r="19" spans="1:4">
      <c r="A19" s="26" t="s">
        <v>36</v>
      </c>
      <c r="B19" s="115">
        <v>-8494785</v>
      </c>
      <c r="C19" s="115">
        <v>-19739251</v>
      </c>
    </row>
    <row r="20" spans="1:4">
      <c r="A20" s="26" t="s">
        <v>48</v>
      </c>
      <c r="B20" s="115"/>
      <c r="C20" s="115"/>
    </row>
    <row r="21" spans="1:4">
      <c r="A21" s="26" t="s">
        <v>20</v>
      </c>
      <c r="B21" s="115">
        <v>-708319</v>
      </c>
      <c r="C21" s="115">
        <v>-567769</v>
      </c>
    </row>
    <row r="22" spans="1:4">
      <c r="A22" s="24" t="s">
        <v>37</v>
      </c>
      <c r="B22" s="242">
        <f t="shared" ref="B22:C22" si="0">SUM(B6:B21)</f>
        <v>-417194</v>
      </c>
      <c r="C22" s="242">
        <f t="shared" si="0"/>
        <v>2953839</v>
      </c>
      <c r="D22" s="116"/>
    </row>
    <row r="23" spans="1:4">
      <c r="A23" s="28"/>
      <c r="B23" s="115"/>
      <c r="C23" s="115"/>
    </row>
    <row r="24" spans="1:4">
      <c r="A24" s="24" t="s">
        <v>42</v>
      </c>
      <c r="B24" s="115"/>
      <c r="C24" s="115"/>
    </row>
    <row r="25" spans="1:4">
      <c r="A25" s="26" t="s">
        <v>38</v>
      </c>
      <c r="B25" s="115">
        <v>-1037062</v>
      </c>
      <c r="C25" s="115">
        <v>-1591480</v>
      </c>
    </row>
    <row r="26" spans="1:4">
      <c r="A26" s="26" t="s">
        <v>39</v>
      </c>
      <c r="B26" s="115"/>
      <c r="C26" s="115"/>
    </row>
    <row r="27" spans="1:4">
      <c r="A27" s="26" t="s">
        <v>74</v>
      </c>
      <c r="B27" s="115"/>
      <c r="C27" s="115"/>
    </row>
    <row r="28" spans="1:4">
      <c r="A28" s="26" t="s">
        <v>40</v>
      </c>
      <c r="B28" s="115"/>
      <c r="C28" s="115"/>
    </row>
    <row r="29" spans="1:4">
      <c r="A29" s="26" t="s">
        <v>34</v>
      </c>
      <c r="B29" s="115"/>
      <c r="C29" s="115"/>
    </row>
    <row r="30" spans="1:4">
      <c r="A30" s="24" t="s">
        <v>41</v>
      </c>
      <c r="B30" s="115">
        <f>SUM(B24:B29)</f>
        <v>-1037062</v>
      </c>
      <c r="C30" s="115">
        <f>SUM(C24:C29)</f>
        <v>-1591480</v>
      </c>
    </row>
    <row r="31" spans="1:4">
      <c r="A31" s="28"/>
      <c r="B31" s="115"/>
      <c r="C31" s="115"/>
    </row>
    <row r="32" spans="1:4">
      <c r="A32" s="24" t="s">
        <v>43</v>
      </c>
      <c r="B32" s="115"/>
      <c r="C32" s="115"/>
    </row>
    <row r="33" spans="1:4">
      <c r="A33" s="26" t="s">
        <v>44</v>
      </c>
      <c r="B33" s="115"/>
      <c r="C33" s="115"/>
    </row>
    <row r="34" spans="1:4">
      <c r="A34" s="26" t="s">
        <v>45</v>
      </c>
      <c r="B34" s="115"/>
      <c r="C34" s="115"/>
    </row>
    <row r="35" spans="1:4">
      <c r="A35" s="26" t="s">
        <v>46</v>
      </c>
      <c r="B35" s="115"/>
      <c r="C35" s="115"/>
    </row>
    <row r="36" spans="1:4">
      <c r="A36" s="26" t="s">
        <v>47</v>
      </c>
      <c r="B36" s="115"/>
      <c r="C36" s="115"/>
    </row>
    <row r="37" spans="1:4">
      <c r="A37" s="26" t="s">
        <v>21</v>
      </c>
      <c r="B37" s="115"/>
      <c r="C37" s="115"/>
    </row>
    <row r="38" spans="1:4">
      <c r="A38" s="26" t="s">
        <v>34</v>
      </c>
      <c r="B38" s="115"/>
      <c r="C38" s="115"/>
    </row>
    <row r="39" spans="1:4">
      <c r="A39" s="24" t="s">
        <v>49</v>
      </c>
      <c r="B39" s="115">
        <f>SUM(B33:B38)</f>
        <v>0</v>
      </c>
      <c r="C39" s="115">
        <f>SUM(C34:C38)</f>
        <v>0</v>
      </c>
    </row>
    <row r="40" spans="1:4">
      <c r="A40" s="28"/>
      <c r="B40" s="115"/>
      <c r="C40" s="115"/>
    </row>
    <row r="41" spans="1:4">
      <c r="A41" s="24" t="s">
        <v>50</v>
      </c>
      <c r="B41" s="115">
        <f>B43-B42</f>
        <v>-1454256</v>
      </c>
      <c r="C41" s="115">
        <f>C43-C42</f>
        <v>1362359</v>
      </c>
    </row>
    <row r="42" spans="1:4">
      <c r="A42" s="29" t="s">
        <v>51</v>
      </c>
      <c r="B42" s="115">
        <v>1477484</v>
      </c>
      <c r="C42" s="115">
        <v>115125</v>
      </c>
    </row>
    <row r="43" spans="1:4">
      <c r="A43" s="30" t="s">
        <v>52</v>
      </c>
      <c r="B43" s="115">
        <v>23228</v>
      </c>
      <c r="C43" s="115">
        <v>1477484</v>
      </c>
    </row>
    <row r="44" spans="1:4">
      <c r="A44" s="32"/>
    </row>
    <row r="45" spans="1:4">
      <c r="A45" s="32"/>
    </row>
    <row r="46" spans="1:4">
      <c r="A46" s="32"/>
      <c r="B46" s="116"/>
      <c r="C46" s="116"/>
    </row>
    <row r="47" spans="1:4">
      <c r="B47" s="14"/>
      <c r="C47" s="14"/>
      <c r="D47" s="14"/>
    </row>
  </sheetData>
  <mergeCells count="1"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12"/>
  <sheetViews>
    <sheetView topLeftCell="A146" workbookViewId="0">
      <selection activeCell="K225" sqref="K225"/>
    </sheetView>
  </sheetViews>
  <sheetFormatPr defaultRowHeight="12.75"/>
  <cols>
    <col min="1" max="1" width="7" style="151" customWidth="1"/>
    <col min="2" max="8" width="9.140625" style="151"/>
    <col min="9" max="9" width="10.85546875" style="152" customWidth="1"/>
    <col min="10" max="10" width="5.140625" style="151" customWidth="1"/>
    <col min="11" max="11" width="12.42578125" style="151" customWidth="1"/>
    <col min="12" max="12" width="16" style="151" bestFit="1" customWidth="1"/>
    <col min="13" max="13" width="31.85546875" style="151" customWidth="1"/>
    <col min="14" max="15" width="9.140625" style="151"/>
    <col min="16" max="16" width="18.5703125" style="151" customWidth="1"/>
    <col min="17" max="17" width="17.42578125" style="151" customWidth="1"/>
    <col min="18" max="18" width="19.5703125" style="151" customWidth="1"/>
    <col min="19" max="256" width="9.140625" style="151"/>
    <col min="257" max="257" width="7" style="151" customWidth="1"/>
    <col min="258" max="264" width="9.140625" style="151"/>
    <col min="265" max="265" width="10.85546875" style="151" customWidth="1"/>
    <col min="266" max="266" width="5.140625" style="151" customWidth="1"/>
    <col min="267" max="267" width="12.42578125" style="151" customWidth="1"/>
    <col min="268" max="268" width="16" style="151" bestFit="1" customWidth="1"/>
    <col min="269" max="269" width="31.85546875" style="151" customWidth="1"/>
    <col min="270" max="271" width="9.140625" style="151"/>
    <col min="272" max="272" width="18.5703125" style="151" customWidth="1"/>
    <col min="273" max="273" width="17.42578125" style="151" customWidth="1"/>
    <col min="274" max="274" width="19.5703125" style="151" customWidth="1"/>
    <col min="275" max="512" width="9.140625" style="151"/>
    <col min="513" max="513" width="7" style="151" customWidth="1"/>
    <col min="514" max="520" width="9.140625" style="151"/>
    <col min="521" max="521" width="10.85546875" style="151" customWidth="1"/>
    <col min="522" max="522" width="5.140625" style="151" customWidth="1"/>
    <col min="523" max="523" width="12.42578125" style="151" customWidth="1"/>
    <col min="524" max="524" width="16" style="151" bestFit="1" customWidth="1"/>
    <col min="525" max="525" width="31.85546875" style="151" customWidth="1"/>
    <col min="526" max="527" width="9.140625" style="151"/>
    <col min="528" max="528" width="18.5703125" style="151" customWidth="1"/>
    <col min="529" max="529" width="17.42578125" style="151" customWidth="1"/>
    <col min="530" max="530" width="19.5703125" style="151" customWidth="1"/>
    <col min="531" max="768" width="9.140625" style="151"/>
    <col min="769" max="769" width="7" style="151" customWidth="1"/>
    <col min="770" max="776" width="9.140625" style="151"/>
    <col min="777" max="777" width="10.85546875" style="151" customWidth="1"/>
    <col min="778" max="778" width="5.140625" style="151" customWidth="1"/>
    <col min="779" max="779" width="12.42578125" style="151" customWidth="1"/>
    <col min="780" max="780" width="16" style="151" bestFit="1" customWidth="1"/>
    <col min="781" max="781" width="31.85546875" style="151" customWidth="1"/>
    <col min="782" max="783" width="9.140625" style="151"/>
    <col min="784" max="784" width="18.5703125" style="151" customWidth="1"/>
    <col min="785" max="785" width="17.42578125" style="151" customWidth="1"/>
    <col min="786" max="786" width="19.5703125" style="151" customWidth="1"/>
    <col min="787" max="1024" width="9.140625" style="151"/>
    <col min="1025" max="1025" width="7" style="151" customWidth="1"/>
    <col min="1026" max="1032" width="9.140625" style="151"/>
    <col min="1033" max="1033" width="10.85546875" style="151" customWidth="1"/>
    <col min="1034" max="1034" width="5.140625" style="151" customWidth="1"/>
    <col min="1035" max="1035" width="12.42578125" style="151" customWidth="1"/>
    <col min="1036" max="1036" width="16" style="151" bestFit="1" customWidth="1"/>
    <col min="1037" max="1037" width="31.85546875" style="151" customWidth="1"/>
    <col min="1038" max="1039" width="9.140625" style="151"/>
    <col min="1040" max="1040" width="18.5703125" style="151" customWidth="1"/>
    <col min="1041" max="1041" width="17.42578125" style="151" customWidth="1"/>
    <col min="1042" max="1042" width="19.5703125" style="151" customWidth="1"/>
    <col min="1043" max="1280" width="9.140625" style="151"/>
    <col min="1281" max="1281" width="7" style="151" customWidth="1"/>
    <col min="1282" max="1288" width="9.140625" style="151"/>
    <col min="1289" max="1289" width="10.85546875" style="151" customWidth="1"/>
    <col min="1290" max="1290" width="5.140625" style="151" customWidth="1"/>
    <col min="1291" max="1291" width="12.42578125" style="151" customWidth="1"/>
    <col min="1292" max="1292" width="16" style="151" bestFit="1" customWidth="1"/>
    <col min="1293" max="1293" width="31.85546875" style="151" customWidth="1"/>
    <col min="1294" max="1295" width="9.140625" style="151"/>
    <col min="1296" max="1296" width="18.5703125" style="151" customWidth="1"/>
    <col min="1297" max="1297" width="17.42578125" style="151" customWidth="1"/>
    <col min="1298" max="1298" width="19.5703125" style="151" customWidth="1"/>
    <col min="1299" max="1536" width="9.140625" style="151"/>
    <col min="1537" max="1537" width="7" style="151" customWidth="1"/>
    <col min="1538" max="1544" width="9.140625" style="151"/>
    <col min="1545" max="1545" width="10.85546875" style="151" customWidth="1"/>
    <col min="1546" max="1546" width="5.140625" style="151" customWidth="1"/>
    <col min="1547" max="1547" width="12.42578125" style="151" customWidth="1"/>
    <col min="1548" max="1548" width="16" style="151" bestFit="1" customWidth="1"/>
    <col min="1549" max="1549" width="31.85546875" style="151" customWidth="1"/>
    <col min="1550" max="1551" width="9.140625" style="151"/>
    <col min="1552" max="1552" width="18.5703125" style="151" customWidth="1"/>
    <col min="1553" max="1553" width="17.42578125" style="151" customWidth="1"/>
    <col min="1554" max="1554" width="19.5703125" style="151" customWidth="1"/>
    <col min="1555" max="1792" width="9.140625" style="151"/>
    <col min="1793" max="1793" width="7" style="151" customWidth="1"/>
    <col min="1794" max="1800" width="9.140625" style="151"/>
    <col min="1801" max="1801" width="10.85546875" style="151" customWidth="1"/>
    <col min="1802" max="1802" width="5.140625" style="151" customWidth="1"/>
    <col min="1803" max="1803" width="12.42578125" style="151" customWidth="1"/>
    <col min="1804" max="1804" width="16" style="151" bestFit="1" customWidth="1"/>
    <col min="1805" max="1805" width="31.85546875" style="151" customWidth="1"/>
    <col min="1806" max="1807" width="9.140625" style="151"/>
    <col min="1808" max="1808" width="18.5703125" style="151" customWidth="1"/>
    <col min="1809" max="1809" width="17.42578125" style="151" customWidth="1"/>
    <col min="1810" max="1810" width="19.5703125" style="151" customWidth="1"/>
    <col min="1811" max="2048" width="9.140625" style="151"/>
    <col min="2049" max="2049" width="7" style="151" customWidth="1"/>
    <col min="2050" max="2056" width="9.140625" style="151"/>
    <col min="2057" max="2057" width="10.85546875" style="151" customWidth="1"/>
    <col min="2058" max="2058" width="5.140625" style="151" customWidth="1"/>
    <col min="2059" max="2059" width="12.42578125" style="151" customWidth="1"/>
    <col min="2060" max="2060" width="16" style="151" bestFit="1" customWidth="1"/>
    <col min="2061" max="2061" width="31.85546875" style="151" customWidth="1"/>
    <col min="2062" max="2063" width="9.140625" style="151"/>
    <col min="2064" max="2064" width="18.5703125" style="151" customWidth="1"/>
    <col min="2065" max="2065" width="17.42578125" style="151" customWidth="1"/>
    <col min="2066" max="2066" width="19.5703125" style="151" customWidth="1"/>
    <col min="2067" max="2304" width="9.140625" style="151"/>
    <col min="2305" max="2305" width="7" style="151" customWidth="1"/>
    <col min="2306" max="2312" width="9.140625" style="151"/>
    <col min="2313" max="2313" width="10.85546875" style="151" customWidth="1"/>
    <col min="2314" max="2314" width="5.140625" style="151" customWidth="1"/>
    <col min="2315" max="2315" width="12.42578125" style="151" customWidth="1"/>
    <col min="2316" max="2316" width="16" style="151" bestFit="1" customWidth="1"/>
    <col min="2317" max="2317" width="31.85546875" style="151" customWidth="1"/>
    <col min="2318" max="2319" width="9.140625" style="151"/>
    <col min="2320" max="2320" width="18.5703125" style="151" customWidth="1"/>
    <col min="2321" max="2321" width="17.42578125" style="151" customWidth="1"/>
    <col min="2322" max="2322" width="19.5703125" style="151" customWidth="1"/>
    <col min="2323" max="2560" width="9.140625" style="151"/>
    <col min="2561" max="2561" width="7" style="151" customWidth="1"/>
    <col min="2562" max="2568" width="9.140625" style="151"/>
    <col min="2569" max="2569" width="10.85546875" style="151" customWidth="1"/>
    <col min="2570" max="2570" width="5.140625" style="151" customWidth="1"/>
    <col min="2571" max="2571" width="12.42578125" style="151" customWidth="1"/>
    <col min="2572" max="2572" width="16" style="151" bestFit="1" customWidth="1"/>
    <col min="2573" max="2573" width="31.85546875" style="151" customWidth="1"/>
    <col min="2574" max="2575" width="9.140625" style="151"/>
    <col min="2576" max="2576" width="18.5703125" style="151" customWidth="1"/>
    <col min="2577" max="2577" width="17.42578125" style="151" customWidth="1"/>
    <col min="2578" max="2578" width="19.5703125" style="151" customWidth="1"/>
    <col min="2579" max="2816" width="9.140625" style="151"/>
    <col min="2817" max="2817" width="7" style="151" customWidth="1"/>
    <col min="2818" max="2824" width="9.140625" style="151"/>
    <col min="2825" max="2825" width="10.85546875" style="151" customWidth="1"/>
    <col min="2826" max="2826" width="5.140625" style="151" customWidth="1"/>
    <col min="2827" max="2827" width="12.42578125" style="151" customWidth="1"/>
    <col min="2828" max="2828" width="16" style="151" bestFit="1" customWidth="1"/>
    <col min="2829" max="2829" width="31.85546875" style="151" customWidth="1"/>
    <col min="2830" max="2831" width="9.140625" style="151"/>
    <col min="2832" max="2832" width="18.5703125" style="151" customWidth="1"/>
    <col min="2833" max="2833" width="17.42578125" style="151" customWidth="1"/>
    <col min="2834" max="2834" width="19.5703125" style="151" customWidth="1"/>
    <col min="2835" max="3072" width="9.140625" style="151"/>
    <col min="3073" max="3073" width="7" style="151" customWidth="1"/>
    <col min="3074" max="3080" width="9.140625" style="151"/>
    <col min="3081" max="3081" width="10.85546875" style="151" customWidth="1"/>
    <col min="3082" max="3082" width="5.140625" style="151" customWidth="1"/>
    <col min="3083" max="3083" width="12.42578125" style="151" customWidth="1"/>
    <col min="3084" max="3084" width="16" style="151" bestFit="1" customWidth="1"/>
    <col min="3085" max="3085" width="31.85546875" style="151" customWidth="1"/>
    <col min="3086" max="3087" width="9.140625" style="151"/>
    <col min="3088" max="3088" width="18.5703125" style="151" customWidth="1"/>
    <col min="3089" max="3089" width="17.42578125" style="151" customWidth="1"/>
    <col min="3090" max="3090" width="19.5703125" style="151" customWidth="1"/>
    <col min="3091" max="3328" width="9.140625" style="151"/>
    <col min="3329" max="3329" width="7" style="151" customWidth="1"/>
    <col min="3330" max="3336" width="9.140625" style="151"/>
    <col min="3337" max="3337" width="10.85546875" style="151" customWidth="1"/>
    <col min="3338" max="3338" width="5.140625" style="151" customWidth="1"/>
    <col min="3339" max="3339" width="12.42578125" style="151" customWidth="1"/>
    <col min="3340" max="3340" width="16" style="151" bestFit="1" customWidth="1"/>
    <col min="3341" max="3341" width="31.85546875" style="151" customWidth="1"/>
    <col min="3342" max="3343" width="9.140625" style="151"/>
    <col min="3344" max="3344" width="18.5703125" style="151" customWidth="1"/>
    <col min="3345" max="3345" width="17.42578125" style="151" customWidth="1"/>
    <col min="3346" max="3346" width="19.5703125" style="151" customWidth="1"/>
    <col min="3347" max="3584" width="9.140625" style="151"/>
    <col min="3585" max="3585" width="7" style="151" customWidth="1"/>
    <col min="3586" max="3592" width="9.140625" style="151"/>
    <col min="3593" max="3593" width="10.85546875" style="151" customWidth="1"/>
    <col min="3594" max="3594" width="5.140625" style="151" customWidth="1"/>
    <col min="3595" max="3595" width="12.42578125" style="151" customWidth="1"/>
    <col min="3596" max="3596" width="16" style="151" bestFit="1" customWidth="1"/>
    <col min="3597" max="3597" width="31.85546875" style="151" customWidth="1"/>
    <col min="3598" max="3599" width="9.140625" style="151"/>
    <col min="3600" max="3600" width="18.5703125" style="151" customWidth="1"/>
    <col min="3601" max="3601" width="17.42578125" style="151" customWidth="1"/>
    <col min="3602" max="3602" width="19.5703125" style="151" customWidth="1"/>
    <col min="3603" max="3840" width="9.140625" style="151"/>
    <col min="3841" max="3841" width="7" style="151" customWidth="1"/>
    <col min="3842" max="3848" width="9.140625" style="151"/>
    <col min="3849" max="3849" width="10.85546875" style="151" customWidth="1"/>
    <col min="3850" max="3850" width="5.140625" style="151" customWidth="1"/>
    <col min="3851" max="3851" width="12.42578125" style="151" customWidth="1"/>
    <col min="3852" max="3852" width="16" style="151" bestFit="1" customWidth="1"/>
    <col min="3853" max="3853" width="31.85546875" style="151" customWidth="1"/>
    <col min="3854" max="3855" width="9.140625" style="151"/>
    <col min="3856" max="3856" width="18.5703125" style="151" customWidth="1"/>
    <col min="3857" max="3857" width="17.42578125" style="151" customWidth="1"/>
    <col min="3858" max="3858" width="19.5703125" style="151" customWidth="1"/>
    <col min="3859" max="4096" width="9.140625" style="151"/>
    <col min="4097" max="4097" width="7" style="151" customWidth="1"/>
    <col min="4098" max="4104" width="9.140625" style="151"/>
    <col min="4105" max="4105" width="10.85546875" style="151" customWidth="1"/>
    <col min="4106" max="4106" width="5.140625" style="151" customWidth="1"/>
    <col min="4107" max="4107" width="12.42578125" style="151" customWidth="1"/>
    <col min="4108" max="4108" width="16" style="151" bestFit="1" customWidth="1"/>
    <col min="4109" max="4109" width="31.85546875" style="151" customWidth="1"/>
    <col min="4110" max="4111" width="9.140625" style="151"/>
    <col min="4112" max="4112" width="18.5703125" style="151" customWidth="1"/>
    <col min="4113" max="4113" width="17.42578125" style="151" customWidth="1"/>
    <col min="4114" max="4114" width="19.5703125" style="151" customWidth="1"/>
    <col min="4115" max="4352" width="9.140625" style="151"/>
    <col min="4353" max="4353" width="7" style="151" customWidth="1"/>
    <col min="4354" max="4360" width="9.140625" style="151"/>
    <col min="4361" max="4361" width="10.85546875" style="151" customWidth="1"/>
    <col min="4362" max="4362" width="5.140625" style="151" customWidth="1"/>
    <col min="4363" max="4363" width="12.42578125" style="151" customWidth="1"/>
    <col min="4364" max="4364" width="16" style="151" bestFit="1" customWidth="1"/>
    <col min="4365" max="4365" width="31.85546875" style="151" customWidth="1"/>
    <col min="4366" max="4367" width="9.140625" style="151"/>
    <col min="4368" max="4368" width="18.5703125" style="151" customWidth="1"/>
    <col min="4369" max="4369" width="17.42578125" style="151" customWidth="1"/>
    <col min="4370" max="4370" width="19.5703125" style="151" customWidth="1"/>
    <col min="4371" max="4608" width="9.140625" style="151"/>
    <col min="4609" max="4609" width="7" style="151" customWidth="1"/>
    <col min="4610" max="4616" width="9.140625" style="151"/>
    <col min="4617" max="4617" width="10.85546875" style="151" customWidth="1"/>
    <col min="4618" max="4618" width="5.140625" style="151" customWidth="1"/>
    <col min="4619" max="4619" width="12.42578125" style="151" customWidth="1"/>
    <col min="4620" max="4620" width="16" style="151" bestFit="1" customWidth="1"/>
    <col min="4621" max="4621" width="31.85546875" style="151" customWidth="1"/>
    <col min="4622" max="4623" width="9.140625" style="151"/>
    <col min="4624" max="4624" width="18.5703125" style="151" customWidth="1"/>
    <col min="4625" max="4625" width="17.42578125" style="151" customWidth="1"/>
    <col min="4626" max="4626" width="19.5703125" style="151" customWidth="1"/>
    <col min="4627" max="4864" width="9.140625" style="151"/>
    <col min="4865" max="4865" width="7" style="151" customWidth="1"/>
    <col min="4866" max="4872" width="9.140625" style="151"/>
    <col min="4873" max="4873" width="10.85546875" style="151" customWidth="1"/>
    <col min="4874" max="4874" width="5.140625" style="151" customWidth="1"/>
    <col min="4875" max="4875" width="12.42578125" style="151" customWidth="1"/>
    <col min="4876" max="4876" width="16" style="151" bestFit="1" customWidth="1"/>
    <col min="4877" max="4877" width="31.85546875" style="151" customWidth="1"/>
    <col min="4878" max="4879" width="9.140625" style="151"/>
    <col min="4880" max="4880" width="18.5703125" style="151" customWidth="1"/>
    <col min="4881" max="4881" width="17.42578125" style="151" customWidth="1"/>
    <col min="4882" max="4882" width="19.5703125" style="151" customWidth="1"/>
    <col min="4883" max="5120" width="9.140625" style="151"/>
    <col min="5121" max="5121" width="7" style="151" customWidth="1"/>
    <col min="5122" max="5128" width="9.140625" style="151"/>
    <col min="5129" max="5129" width="10.85546875" style="151" customWidth="1"/>
    <col min="5130" max="5130" width="5.140625" style="151" customWidth="1"/>
    <col min="5131" max="5131" width="12.42578125" style="151" customWidth="1"/>
    <col min="5132" max="5132" width="16" style="151" bestFit="1" customWidth="1"/>
    <col min="5133" max="5133" width="31.85546875" style="151" customWidth="1"/>
    <col min="5134" max="5135" width="9.140625" style="151"/>
    <col min="5136" max="5136" width="18.5703125" style="151" customWidth="1"/>
    <col min="5137" max="5137" width="17.42578125" style="151" customWidth="1"/>
    <col min="5138" max="5138" width="19.5703125" style="151" customWidth="1"/>
    <col min="5139" max="5376" width="9.140625" style="151"/>
    <col min="5377" max="5377" width="7" style="151" customWidth="1"/>
    <col min="5378" max="5384" width="9.140625" style="151"/>
    <col min="5385" max="5385" width="10.85546875" style="151" customWidth="1"/>
    <col min="5386" max="5386" width="5.140625" style="151" customWidth="1"/>
    <col min="5387" max="5387" width="12.42578125" style="151" customWidth="1"/>
    <col min="5388" max="5388" width="16" style="151" bestFit="1" customWidth="1"/>
    <col min="5389" max="5389" width="31.85546875" style="151" customWidth="1"/>
    <col min="5390" max="5391" width="9.140625" style="151"/>
    <col min="5392" max="5392" width="18.5703125" style="151" customWidth="1"/>
    <col min="5393" max="5393" width="17.42578125" style="151" customWidth="1"/>
    <col min="5394" max="5394" width="19.5703125" style="151" customWidth="1"/>
    <col min="5395" max="5632" width="9.140625" style="151"/>
    <col min="5633" max="5633" width="7" style="151" customWidth="1"/>
    <col min="5634" max="5640" width="9.140625" style="151"/>
    <col min="5641" max="5641" width="10.85546875" style="151" customWidth="1"/>
    <col min="5642" max="5642" width="5.140625" style="151" customWidth="1"/>
    <col min="5643" max="5643" width="12.42578125" style="151" customWidth="1"/>
    <col min="5644" max="5644" width="16" style="151" bestFit="1" customWidth="1"/>
    <col min="5645" max="5645" width="31.85546875" style="151" customWidth="1"/>
    <col min="5646" max="5647" width="9.140625" style="151"/>
    <col min="5648" max="5648" width="18.5703125" style="151" customWidth="1"/>
    <col min="5649" max="5649" width="17.42578125" style="151" customWidth="1"/>
    <col min="5650" max="5650" width="19.5703125" style="151" customWidth="1"/>
    <col min="5651" max="5888" width="9.140625" style="151"/>
    <col min="5889" max="5889" width="7" style="151" customWidth="1"/>
    <col min="5890" max="5896" width="9.140625" style="151"/>
    <col min="5897" max="5897" width="10.85546875" style="151" customWidth="1"/>
    <col min="5898" max="5898" width="5.140625" style="151" customWidth="1"/>
    <col min="5899" max="5899" width="12.42578125" style="151" customWidth="1"/>
    <col min="5900" max="5900" width="16" style="151" bestFit="1" customWidth="1"/>
    <col min="5901" max="5901" width="31.85546875" style="151" customWidth="1"/>
    <col min="5902" max="5903" width="9.140625" style="151"/>
    <col min="5904" max="5904" width="18.5703125" style="151" customWidth="1"/>
    <col min="5905" max="5905" width="17.42578125" style="151" customWidth="1"/>
    <col min="5906" max="5906" width="19.5703125" style="151" customWidth="1"/>
    <col min="5907" max="6144" width="9.140625" style="151"/>
    <col min="6145" max="6145" width="7" style="151" customWidth="1"/>
    <col min="6146" max="6152" width="9.140625" style="151"/>
    <col min="6153" max="6153" width="10.85546875" style="151" customWidth="1"/>
    <col min="6154" max="6154" width="5.140625" style="151" customWidth="1"/>
    <col min="6155" max="6155" width="12.42578125" style="151" customWidth="1"/>
    <col min="6156" max="6156" width="16" style="151" bestFit="1" customWidth="1"/>
    <col min="6157" max="6157" width="31.85546875" style="151" customWidth="1"/>
    <col min="6158" max="6159" width="9.140625" style="151"/>
    <col min="6160" max="6160" width="18.5703125" style="151" customWidth="1"/>
    <col min="6161" max="6161" width="17.42578125" style="151" customWidth="1"/>
    <col min="6162" max="6162" width="19.5703125" style="151" customWidth="1"/>
    <col min="6163" max="6400" width="9.140625" style="151"/>
    <col min="6401" max="6401" width="7" style="151" customWidth="1"/>
    <col min="6402" max="6408" width="9.140625" style="151"/>
    <col min="6409" max="6409" width="10.85546875" style="151" customWidth="1"/>
    <col min="6410" max="6410" width="5.140625" style="151" customWidth="1"/>
    <col min="6411" max="6411" width="12.42578125" style="151" customWidth="1"/>
    <col min="6412" max="6412" width="16" style="151" bestFit="1" customWidth="1"/>
    <col min="6413" max="6413" width="31.85546875" style="151" customWidth="1"/>
    <col min="6414" max="6415" width="9.140625" style="151"/>
    <col min="6416" max="6416" width="18.5703125" style="151" customWidth="1"/>
    <col min="6417" max="6417" width="17.42578125" style="151" customWidth="1"/>
    <col min="6418" max="6418" width="19.5703125" style="151" customWidth="1"/>
    <col min="6419" max="6656" width="9.140625" style="151"/>
    <col min="6657" max="6657" width="7" style="151" customWidth="1"/>
    <col min="6658" max="6664" width="9.140625" style="151"/>
    <col min="6665" max="6665" width="10.85546875" style="151" customWidth="1"/>
    <col min="6666" max="6666" width="5.140625" style="151" customWidth="1"/>
    <col min="6667" max="6667" width="12.42578125" style="151" customWidth="1"/>
    <col min="6668" max="6668" width="16" style="151" bestFit="1" customWidth="1"/>
    <col min="6669" max="6669" width="31.85546875" style="151" customWidth="1"/>
    <col min="6670" max="6671" width="9.140625" style="151"/>
    <col min="6672" max="6672" width="18.5703125" style="151" customWidth="1"/>
    <col min="6673" max="6673" width="17.42578125" style="151" customWidth="1"/>
    <col min="6674" max="6674" width="19.5703125" style="151" customWidth="1"/>
    <col min="6675" max="6912" width="9.140625" style="151"/>
    <col min="6913" max="6913" width="7" style="151" customWidth="1"/>
    <col min="6914" max="6920" width="9.140625" style="151"/>
    <col min="6921" max="6921" width="10.85546875" style="151" customWidth="1"/>
    <col min="6922" max="6922" width="5.140625" style="151" customWidth="1"/>
    <col min="6923" max="6923" width="12.42578125" style="151" customWidth="1"/>
    <col min="6924" max="6924" width="16" style="151" bestFit="1" customWidth="1"/>
    <col min="6925" max="6925" width="31.85546875" style="151" customWidth="1"/>
    <col min="6926" max="6927" width="9.140625" style="151"/>
    <col min="6928" max="6928" width="18.5703125" style="151" customWidth="1"/>
    <col min="6929" max="6929" width="17.42578125" style="151" customWidth="1"/>
    <col min="6930" max="6930" width="19.5703125" style="151" customWidth="1"/>
    <col min="6931" max="7168" width="9.140625" style="151"/>
    <col min="7169" max="7169" width="7" style="151" customWidth="1"/>
    <col min="7170" max="7176" width="9.140625" style="151"/>
    <col min="7177" max="7177" width="10.85546875" style="151" customWidth="1"/>
    <col min="7178" max="7178" width="5.140625" style="151" customWidth="1"/>
    <col min="7179" max="7179" width="12.42578125" style="151" customWidth="1"/>
    <col min="7180" max="7180" width="16" style="151" bestFit="1" customWidth="1"/>
    <col min="7181" max="7181" width="31.85546875" style="151" customWidth="1"/>
    <col min="7182" max="7183" width="9.140625" style="151"/>
    <col min="7184" max="7184" width="18.5703125" style="151" customWidth="1"/>
    <col min="7185" max="7185" width="17.42578125" style="151" customWidth="1"/>
    <col min="7186" max="7186" width="19.5703125" style="151" customWidth="1"/>
    <col min="7187" max="7424" width="9.140625" style="151"/>
    <col min="7425" max="7425" width="7" style="151" customWidth="1"/>
    <col min="7426" max="7432" width="9.140625" style="151"/>
    <col min="7433" max="7433" width="10.85546875" style="151" customWidth="1"/>
    <col min="7434" max="7434" width="5.140625" style="151" customWidth="1"/>
    <col min="7435" max="7435" width="12.42578125" style="151" customWidth="1"/>
    <col min="7436" max="7436" width="16" style="151" bestFit="1" customWidth="1"/>
    <col min="7437" max="7437" width="31.85546875" style="151" customWidth="1"/>
    <col min="7438" max="7439" width="9.140625" style="151"/>
    <col min="7440" max="7440" width="18.5703125" style="151" customWidth="1"/>
    <col min="7441" max="7441" width="17.42578125" style="151" customWidth="1"/>
    <col min="7442" max="7442" width="19.5703125" style="151" customWidth="1"/>
    <col min="7443" max="7680" width="9.140625" style="151"/>
    <col min="7681" max="7681" width="7" style="151" customWidth="1"/>
    <col min="7682" max="7688" width="9.140625" style="151"/>
    <col min="7689" max="7689" width="10.85546875" style="151" customWidth="1"/>
    <col min="7690" max="7690" width="5.140625" style="151" customWidth="1"/>
    <col min="7691" max="7691" width="12.42578125" style="151" customWidth="1"/>
    <col min="7692" max="7692" width="16" style="151" bestFit="1" customWidth="1"/>
    <col min="7693" max="7693" width="31.85546875" style="151" customWidth="1"/>
    <col min="7694" max="7695" width="9.140625" style="151"/>
    <col min="7696" max="7696" width="18.5703125" style="151" customWidth="1"/>
    <col min="7697" max="7697" width="17.42578125" style="151" customWidth="1"/>
    <col min="7698" max="7698" width="19.5703125" style="151" customWidth="1"/>
    <col min="7699" max="7936" width="9.140625" style="151"/>
    <col min="7937" max="7937" width="7" style="151" customWidth="1"/>
    <col min="7938" max="7944" width="9.140625" style="151"/>
    <col min="7945" max="7945" width="10.85546875" style="151" customWidth="1"/>
    <col min="7946" max="7946" width="5.140625" style="151" customWidth="1"/>
    <col min="7947" max="7947" width="12.42578125" style="151" customWidth="1"/>
    <col min="7948" max="7948" width="16" style="151" bestFit="1" customWidth="1"/>
    <col min="7949" max="7949" width="31.85546875" style="151" customWidth="1"/>
    <col min="7950" max="7951" width="9.140625" style="151"/>
    <col min="7952" max="7952" width="18.5703125" style="151" customWidth="1"/>
    <col min="7953" max="7953" width="17.42578125" style="151" customWidth="1"/>
    <col min="7954" max="7954" width="19.5703125" style="151" customWidth="1"/>
    <col min="7955" max="8192" width="9.140625" style="151"/>
    <col min="8193" max="8193" width="7" style="151" customWidth="1"/>
    <col min="8194" max="8200" width="9.140625" style="151"/>
    <col min="8201" max="8201" width="10.85546875" style="151" customWidth="1"/>
    <col min="8202" max="8202" width="5.140625" style="151" customWidth="1"/>
    <col min="8203" max="8203" width="12.42578125" style="151" customWidth="1"/>
    <col min="8204" max="8204" width="16" style="151" bestFit="1" customWidth="1"/>
    <col min="8205" max="8205" width="31.85546875" style="151" customWidth="1"/>
    <col min="8206" max="8207" width="9.140625" style="151"/>
    <col min="8208" max="8208" width="18.5703125" style="151" customWidth="1"/>
    <col min="8209" max="8209" width="17.42578125" style="151" customWidth="1"/>
    <col min="8210" max="8210" width="19.5703125" style="151" customWidth="1"/>
    <col min="8211" max="8448" width="9.140625" style="151"/>
    <col min="8449" max="8449" width="7" style="151" customWidth="1"/>
    <col min="8450" max="8456" width="9.140625" style="151"/>
    <col min="8457" max="8457" width="10.85546875" style="151" customWidth="1"/>
    <col min="8458" max="8458" width="5.140625" style="151" customWidth="1"/>
    <col min="8459" max="8459" width="12.42578125" style="151" customWidth="1"/>
    <col min="8460" max="8460" width="16" style="151" bestFit="1" customWidth="1"/>
    <col min="8461" max="8461" width="31.85546875" style="151" customWidth="1"/>
    <col min="8462" max="8463" width="9.140625" style="151"/>
    <col min="8464" max="8464" width="18.5703125" style="151" customWidth="1"/>
    <col min="8465" max="8465" width="17.42578125" style="151" customWidth="1"/>
    <col min="8466" max="8466" width="19.5703125" style="151" customWidth="1"/>
    <col min="8467" max="8704" width="9.140625" style="151"/>
    <col min="8705" max="8705" width="7" style="151" customWidth="1"/>
    <col min="8706" max="8712" width="9.140625" style="151"/>
    <col min="8713" max="8713" width="10.85546875" style="151" customWidth="1"/>
    <col min="8714" max="8714" width="5.140625" style="151" customWidth="1"/>
    <col min="8715" max="8715" width="12.42578125" style="151" customWidth="1"/>
    <col min="8716" max="8716" width="16" style="151" bestFit="1" customWidth="1"/>
    <col min="8717" max="8717" width="31.85546875" style="151" customWidth="1"/>
    <col min="8718" max="8719" width="9.140625" style="151"/>
    <col min="8720" max="8720" width="18.5703125" style="151" customWidth="1"/>
    <col min="8721" max="8721" width="17.42578125" style="151" customWidth="1"/>
    <col min="8722" max="8722" width="19.5703125" style="151" customWidth="1"/>
    <col min="8723" max="8960" width="9.140625" style="151"/>
    <col min="8961" max="8961" width="7" style="151" customWidth="1"/>
    <col min="8962" max="8968" width="9.140625" style="151"/>
    <col min="8969" max="8969" width="10.85546875" style="151" customWidth="1"/>
    <col min="8970" max="8970" width="5.140625" style="151" customWidth="1"/>
    <col min="8971" max="8971" width="12.42578125" style="151" customWidth="1"/>
    <col min="8972" max="8972" width="16" style="151" bestFit="1" customWidth="1"/>
    <col min="8973" max="8973" width="31.85546875" style="151" customWidth="1"/>
    <col min="8974" max="8975" width="9.140625" style="151"/>
    <col min="8976" max="8976" width="18.5703125" style="151" customWidth="1"/>
    <col min="8977" max="8977" width="17.42578125" style="151" customWidth="1"/>
    <col min="8978" max="8978" width="19.5703125" style="151" customWidth="1"/>
    <col min="8979" max="9216" width="9.140625" style="151"/>
    <col min="9217" max="9217" width="7" style="151" customWidth="1"/>
    <col min="9218" max="9224" width="9.140625" style="151"/>
    <col min="9225" max="9225" width="10.85546875" style="151" customWidth="1"/>
    <col min="9226" max="9226" width="5.140625" style="151" customWidth="1"/>
    <col min="9227" max="9227" width="12.42578125" style="151" customWidth="1"/>
    <col min="9228" max="9228" width="16" style="151" bestFit="1" customWidth="1"/>
    <col min="9229" max="9229" width="31.85546875" style="151" customWidth="1"/>
    <col min="9230" max="9231" width="9.140625" style="151"/>
    <col min="9232" max="9232" width="18.5703125" style="151" customWidth="1"/>
    <col min="9233" max="9233" width="17.42578125" style="151" customWidth="1"/>
    <col min="9234" max="9234" width="19.5703125" style="151" customWidth="1"/>
    <col min="9235" max="9472" width="9.140625" style="151"/>
    <col min="9473" max="9473" width="7" style="151" customWidth="1"/>
    <col min="9474" max="9480" width="9.140625" style="151"/>
    <col min="9481" max="9481" width="10.85546875" style="151" customWidth="1"/>
    <col min="9482" max="9482" width="5.140625" style="151" customWidth="1"/>
    <col min="9483" max="9483" width="12.42578125" style="151" customWidth="1"/>
    <col min="9484" max="9484" width="16" style="151" bestFit="1" customWidth="1"/>
    <col min="9485" max="9485" width="31.85546875" style="151" customWidth="1"/>
    <col min="9486" max="9487" width="9.140625" style="151"/>
    <col min="9488" max="9488" width="18.5703125" style="151" customWidth="1"/>
    <col min="9489" max="9489" width="17.42578125" style="151" customWidth="1"/>
    <col min="9490" max="9490" width="19.5703125" style="151" customWidth="1"/>
    <col min="9491" max="9728" width="9.140625" style="151"/>
    <col min="9729" max="9729" width="7" style="151" customWidth="1"/>
    <col min="9730" max="9736" width="9.140625" style="151"/>
    <col min="9737" max="9737" width="10.85546875" style="151" customWidth="1"/>
    <col min="9738" max="9738" width="5.140625" style="151" customWidth="1"/>
    <col min="9739" max="9739" width="12.42578125" style="151" customWidth="1"/>
    <col min="9740" max="9740" width="16" style="151" bestFit="1" customWidth="1"/>
    <col min="9741" max="9741" width="31.85546875" style="151" customWidth="1"/>
    <col min="9742" max="9743" width="9.140625" style="151"/>
    <col min="9744" max="9744" width="18.5703125" style="151" customWidth="1"/>
    <col min="9745" max="9745" width="17.42578125" style="151" customWidth="1"/>
    <col min="9746" max="9746" width="19.5703125" style="151" customWidth="1"/>
    <col min="9747" max="9984" width="9.140625" style="151"/>
    <col min="9985" max="9985" width="7" style="151" customWidth="1"/>
    <col min="9986" max="9992" width="9.140625" style="151"/>
    <col min="9993" max="9993" width="10.85546875" style="151" customWidth="1"/>
    <col min="9994" max="9994" width="5.140625" style="151" customWidth="1"/>
    <col min="9995" max="9995" width="12.42578125" style="151" customWidth="1"/>
    <col min="9996" max="9996" width="16" style="151" bestFit="1" customWidth="1"/>
    <col min="9997" max="9997" width="31.85546875" style="151" customWidth="1"/>
    <col min="9998" max="9999" width="9.140625" style="151"/>
    <col min="10000" max="10000" width="18.5703125" style="151" customWidth="1"/>
    <col min="10001" max="10001" width="17.42578125" style="151" customWidth="1"/>
    <col min="10002" max="10002" width="19.5703125" style="151" customWidth="1"/>
    <col min="10003" max="10240" width="9.140625" style="151"/>
    <col min="10241" max="10241" width="7" style="151" customWidth="1"/>
    <col min="10242" max="10248" width="9.140625" style="151"/>
    <col min="10249" max="10249" width="10.85546875" style="151" customWidth="1"/>
    <col min="10250" max="10250" width="5.140625" style="151" customWidth="1"/>
    <col min="10251" max="10251" width="12.42578125" style="151" customWidth="1"/>
    <col min="10252" max="10252" width="16" style="151" bestFit="1" customWidth="1"/>
    <col min="10253" max="10253" width="31.85546875" style="151" customWidth="1"/>
    <col min="10254" max="10255" width="9.140625" style="151"/>
    <col min="10256" max="10256" width="18.5703125" style="151" customWidth="1"/>
    <col min="10257" max="10257" width="17.42578125" style="151" customWidth="1"/>
    <col min="10258" max="10258" width="19.5703125" style="151" customWidth="1"/>
    <col min="10259" max="10496" width="9.140625" style="151"/>
    <col min="10497" max="10497" width="7" style="151" customWidth="1"/>
    <col min="10498" max="10504" width="9.140625" style="151"/>
    <col min="10505" max="10505" width="10.85546875" style="151" customWidth="1"/>
    <col min="10506" max="10506" width="5.140625" style="151" customWidth="1"/>
    <col min="10507" max="10507" width="12.42578125" style="151" customWidth="1"/>
    <col min="10508" max="10508" width="16" style="151" bestFit="1" customWidth="1"/>
    <col min="10509" max="10509" width="31.85546875" style="151" customWidth="1"/>
    <col min="10510" max="10511" width="9.140625" style="151"/>
    <col min="10512" max="10512" width="18.5703125" style="151" customWidth="1"/>
    <col min="10513" max="10513" width="17.42578125" style="151" customWidth="1"/>
    <col min="10514" max="10514" width="19.5703125" style="151" customWidth="1"/>
    <col min="10515" max="10752" width="9.140625" style="151"/>
    <col min="10753" max="10753" width="7" style="151" customWidth="1"/>
    <col min="10754" max="10760" width="9.140625" style="151"/>
    <col min="10761" max="10761" width="10.85546875" style="151" customWidth="1"/>
    <col min="10762" max="10762" width="5.140625" style="151" customWidth="1"/>
    <col min="10763" max="10763" width="12.42578125" style="151" customWidth="1"/>
    <col min="10764" max="10764" width="16" style="151" bestFit="1" customWidth="1"/>
    <col min="10765" max="10765" width="31.85546875" style="151" customWidth="1"/>
    <col min="10766" max="10767" width="9.140625" style="151"/>
    <col min="10768" max="10768" width="18.5703125" style="151" customWidth="1"/>
    <col min="10769" max="10769" width="17.42578125" style="151" customWidth="1"/>
    <col min="10770" max="10770" width="19.5703125" style="151" customWidth="1"/>
    <col min="10771" max="11008" width="9.140625" style="151"/>
    <col min="11009" max="11009" width="7" style="151" customWidth="1"/>
    <col min="11010" max="11016" width="9.140625" style="151"/>
    <col min="11017" max="11017" width="10.85546875" style="151" customWidth="1"/>
    <col min="11018" max="11018" width="5.140625" style="151" customWidth="1"/>
    <col min="11019" max="11019" width="12.42578125" style="151" customWidth="1"/>
    <col min="11020" max="11020" width="16" style="151" bestFit="1" customWidth="1"/>
    <col min="11021" max="11021" width="31.85546875" style="151" customWidth="1"/>
    <col min="11022" max="11023" width="9.140625" style="151"/>
    <col min="11024" max="11024" width="18.5703125" style="151" customWidth="1"/>
    <col min="11025" max="11025" width="17.42578125" style="151" customWidth="1"/>
    <col min="11026" max="11026" width="19.5703125" style="151" customWidth="1"/>
    <col min="11027" max="11264" width="9.140625" style="151"/>
    <col min="11265" max="11265" width="7" style="151" customWidth="1"/>
    <col min="11266" max="11272" width="9.140625" style="151"/>
    <col min="11273" max="11273" width="10.85546875" style="151" customWidth="1"/>
    <col min="11274" max="11274" width="5.140625" style="151" customWidth="1"/>
    <col min="11275" max="11275" width="12.42578125" style="151" customWidth="1"/>
    <col min="11276" max="11276" width="16" style="151" bestFit="1" customWidth="1"/>
    <col min="11277" max="11277" width="31.85546875" style="151" customWidth="1"/>
    <col min="11278" max="11279" width="9.140625" style="151"/>
    <col min="11280" max="11280" width="18.5703125" style="151" customWidth="1"/>
    <col min="11281" max="11281" width="17.42578125" style="151" customWidth="1"/>
    <col min="11282" max="11282" width="19.5703125" style="151" customWidth="1"/>
    <col min="11283" max="11520" width="9.140625" style="151"/>
    <col min="11521" max="11521" width="7" style="151" customWidth="1"/>
    <col min="11522" max="11528" width="9.140625" style="151"/>
    <col min="11529" max="11529" width="10.85546875" style="151" customWidth="1"/>
    <col min="11530" max="11530" width="5.140625" style="151" customWidth="1"/>
    <col min="11531" max="11531" width="12.42578125" style="151" customWidth="1"/>
    <col min="11532" max="11532" width="16" style="151" bestFit="1" customWidth="1"/>
    <col min="11533" max="11533" width="31.85546875" style="151" customWidth="1"/>
    <col min="11534" max="11535" width="9.140625" style="151"/>
    <col min="11536" max="11536" width="18.5703125" style="151" customWidth="1"/>
    <col min="11537" max="11537" width="17.42578125" style="151" customWidth="1"/>
    <col min="11538" max="11538" width="19.5703125" style="151" customWidth="1"/>
    <col min="11539" max="11776" width="9.140625" style="151"/>
    <col min="11777" max="11777" width="7" style="151" customWidth="1"/>
    <col min="11778" max="11784" width="9.140625" style="151"/>
    <col min="11785" max="11785" width="10.85546875" style="151" customWidth="1"/>
    <col min="11786" max="11786" width="5.140625" style="151" customWidth="1"/>
    <col min="11787" max="11787" width="12.42578125" style="151" customWidth="1"/>
    <col min="11788" max="11788" width="16" style="151" bestFit="1" customWidth="1"/>
    <col min="11789" max="11789" width="31.85546875" style="151" customWidth="1"/>
    <col min="11790" max="11791" width="9.140625" style="151"/>
    <col min="11792" max="11792" width="18.5703125" style="151" customWidth="1"/>
    <col min="11793" max="11793" width="17.42578125" style="151" customWidth="1"/>
    <col min="11794" max="11794" width="19.5703125" style="151" customWidth="1"/>
    <col min="11795" max="12032" width="9.140625" style="151"/>
    <col min="12033" max="12033" width="7" style="151" customWidth="1"/>
    <col min="12034" max="12040" width="9.140625" style="151"/>
    <col min="12041" max="12041" width="10.85546875" style="151" customWidth="1"/>
    <col min="12042" max="12042" width="5.140625" style="151" customWidth="1"/>
    <col min="12043" max="12043" width="12.42578125" style="151" customWidth="1"/>
    <col min="12044" max="12044" width="16" style="151" bestFit="1" customWidth="1"/>
    <col min="12045" max="12045" width="31.85546875" style="151" customWidth="1"/>
    <col min="12046" max="12047" width="9.140625" style="151"/>
    <col min="12048" max="12048" width="18.5703125" style="151" customWidth="1"/>
    <col min="12049" max="12049" width="17.42578125" style="151" customWidth="1"/>
    <col min="12050" max="12050" width="19.5703125" style="151" customWidth="1"/>
    <col min="12051" max="12288" width="9.140625" style="151"/>
    <col min="12289" max="12289" width="7" style="151" customWidth="1"/>
    <col min="12290" max="12296" width="9.140625" style="151"/>
    <col min="12297" max="12297" width="10.85546875" style="151" customWidth="1"/>
    <col min="12298" max="12298" width="5.140625" style="151" customWidth="1"/>
    <col min="12299" max="12299" width="12.42578125" style="151" customWidth="1"/>
    <col min="12300" max="12300" width="16" style="151" bestFit="1" customWidth="1"/>
    <col min="12301" max="12301" width="31.85546875" style="151" customWidth="1"/>
    <col min="12302" max="12303" width="9.140625" style="151"/>
    <col min="12304" max="12304" width="18.5703125" style="151" customWidth="1"/>
    <col min="12305" max="12305" width="17.42578125" style="151" customWidth="1"/>
    <col min="12306" max="12306" width="19.5703125" style="151" customWidth="1"/>
    <col min="12307" max="12544" width="9.140625" style="151"/>
    <col min="12545" max="12545" width="7" style="151" customWidth="1"/>
    <col min="12546" max="12552" width="9.140625" style="151"/>
    <col min="12553" max="12553" width="10.85546875" style="151" customWidth="1"/>
    <col min="12554" max="12554" width="5.140625" style="151" customWidth="1"/>
    <col min="12555" max="12555" width="12.42578125" style="151" customWidth="1"/>
    <col min="12556" max="12556" width="16" style="151" bestFit="1" customWidth="1"/>
    <col min="12557" max="12557" width="31.85546875" style="151" customWidth="1"/>
    <col min="12558" max="12559" width="9.140625" style="151"/>
    <col min="12560" max="12560" width="18.5703125" style="151" customWidth="1"/>
    <col min="12561" max="12561" width="17.42578125" style="151" customWidth="1"/>
    <col min="12562" max="12562" width="19.5703125" style="151" customWidth="1"/>
    <col min="12563" max="12800" width="9.140625" style="151"/>
    <col min="12801" max="12801" width="7" style="151" customWidth="1"/>
    <col min="12802" max="12808" width="9.140625" style="151"/>
    <col min="12809" max="12809" width="10.85546875" style="151" customWidth="1"/>
    <col min="12810" max="12810" width="5.140625" style="151" customWidth="1"/>
    <col min="12811" max="12811" width="12.42578125" style="151" customWidth="1"/>
    <col min="12812" max="12812" width="16" style="151" bestFit="1" customWidth="1"/>
    <col min="12813" max="12813" width="31.85546875" style="151" customWidth="1"/>
    <col min="12814" max="12815" width="9.140625" style="151"/>
    <col min="12816" max="12816" width="18.5703125" style="151" customWidth="1"/>
    <col min="12817" max="12817" width="17.42578125" style="151" customWidth="1"/>
    <col min="12818" max="12818" width="19.5703125" style="151" customWidth="1"/>
    <col min="12819" max="13056" width="9.140625" style="151"/>
    <col min="13057" max="13057" width="7" style="151" customWidth="1"/>
    <col min="13058" max="13064" width="9.140625" style="151"/>
    <col min="13065" max="13065" width="10.85546875" style="151" customWidth="1"/>
    <col min="13066" max="13066" width="5.140625" style="151" customWidth="1"/>
    <col min="13067" max="13067" width="12.42578125" style="151" customWidth="1"/>
    <col min="13068" max="13068" width="16" style="151" bestFit="1" customWidth="1"/>
    <col min="13069" max="13069" width="31.85546875" style="151" customWidth="1"/>
    <col min="13070" max="13071" width="9.140625" style="151"/>
    <col min="13072" max="13072" width="18.5703125" style="151" customWidth="1"/>
    <col min="13073" max="13073" width="17.42578125" style="151" customWidth="1"/>
    <col min="13074" max="13074" width="19.5703125" style="151" customWidth="1"/>
    <col min="13075" max="13312" width="9.140625" style="151"/>
    <col min="13313" max="13313" width="7" style="151" customWidth="1"/>
    <col min="13314" max="13320" width="9.140625" style="151"/>
    <col min="13321" max="13321" width="10.85546875" style="151" customWidth="1"/>
    <col min="13322" max="13322" width="5.140625" style="151" customWidth="1"/>
    <col min="13323" max="13323" width="12.42578125" style="151" customWidth="1"/>
    <col min="13324" max="13324" width="16" style="151" bestFit="1" customWidth="1"/>
    <col min="13325" max="13325" width="31.85546875" style="151" customWidth="1"/>
    <col min="13326" max="13327" width="9.140625" style="151"/>
    <col min="13328" max="13328" width="18.5703125" style="151" customWidth="1"/>
    <col min="13329" max="13329" width="17.42578125" style="151" customWidth="1"/>
    <col min="13330" max="13330" width="19.5703125" style="151" customWidth="1"/>
    <col min="13331" max="13568" width="9.140625" style="151"/>
    <col min="13569" max="13569" width="7" style="151" customWidth="1"/>
    <col min="13570" max="13576" width="9.140625" style="151"/>
    <col min="13577" max="13577" width="10.85546875" style="151" customWidth="1"/>
    <col min="13578" max="13578" width="5.140625" style="151" customWidth="1"/>
    <col min="13579" max="13579" width="12.42578125" style="151" customWidth="1"/>
    <col min="13580" max="13580" width="16" style="151" bestFit="1" customWidth="1"/>
    <col min="13581" max="13581" width="31.85546875" style="151" customWidth="1"/>
    <col min="13582" max="13583" width="9.140625" style="151"/>
    <col min="13584" max="13584" width="18.5703125" style="151" customWidth="1"/>
    <col min="13585" max="13585" width="17.42578125" style="151" customWidth="1"/>
    <col min="13586" max="13586" width="19.5703125" style="151" customWidth="1"/>
    <col min="13587" max="13824" width="9.140625" style="151"/>
    <col min="13825" max="13825" width="7" style="151" customWidth="1"/>
    <col min="13826" max="13832" width="9.140625" style="151"/>
    <col min="13833" max="13833" width="10.85546875" style="151" customWidth="1"/>
    <col min="13834" max="13834" width="5.140625" style="151" customWidth="1"/>
    <col min="13835" max="13835" width="12.42578125" style="151" customWidth="1"/>
    <col min="13836" max="13836" width="16" style="151" bestFit="1" customWidth="1"/>
    <col min="13837" max="13837" width="31.85546875" style="151" customWidth="1"/>
    <col min="13838" max="13839" width="9.140625" style="151"/>
    <col min="13840" max="13840" width="18.5703125" style="151" customWidth="1"/>
    <col min="13841" max="13841" width="17.42578125" style="151" customWidth="1"/>
    <col min="13842" max="13842" width="19.5703125" style="151" customWidth="1"/>
    <col min="13843" max="14080" width="9.140625" style="151"/>
    <col min="14081" max="14081" width="7" style="151" customWidth="1"/>
    <col min="14082" max="14088" width="9.140625" style="151"/>
    <col min="14089" max="14089" width="10.85546875" style="151" customWidth="1"/>
    <col min="14090" max="14090" width="5.140625" style="151" customWidth="1"/>
    <col min="14091" max="14091" width="12.42578125" style="151" customWidth="1"/>
    <col min="14092" max="14092" width="16" style="151" bestFit="1" customWidth="1"/>
    <col min="14093" max="14093" width="31.85546875" style="151" customWidth="1"/>
    <col min="14094" max="14095" width="9.140625" style="151"/>
    <col min="14096" max="14096" width="18.5703125" style="151" customWidth="1"/>
    <col min="14097" max="14097" width="17.42578125" style="151" customWidth="1"/>
    <col min="14098" max="14098" width="19.5703125" style="151" customWidth="1"/>
    <col min="14099" max="14336" width="9.140625" style="151"/>
    <col min="14337" max="14337" width="7" style="151" customWidth="1"/>
    <col min="14338" max="14344" width="9.140625" style="151"/>
    <col min="14345" max="14345" width="10.85546875" style="151" customWidth="1"/>
    <col min="14346" max="14346" width="5.140625" style="151" customWidth="1"/>
    <col min="14347" max="14347" width="12.42578125" style="151" customWidth="1"/>
    <col min="14348" max="14348" width="16" style="151" bestFit="1" customWidth="1"/>
    <col min="14349" max="14349" width="31.85546875" style="151" customWidth="1"/>
    <col min="14350" max="14351" width="9.140625" style="151"/>
    <col min="14352" max="14352" width="18.5703125" style="151" customWidth="1"/>
    <col min="14353" max="14353" width="17.42578125" style="151" customWidth="1"/>
    <col min="14354" max="14354" width="19.5703125" style="151" customWidth="1"/>
    <col min="14355" max="14592" width="9.140625" style="151"/>
    <col min="14593" max="14593" width="7" style="151" customWidth="1"/>
    <col min="14594" max="14600" width="9.140625" style="151"/>
    <col min="14601" max="14601" width="10.85546875" style="151" customWidth="1"/>
    <col min="14602" max="14602" width="5.140625" style="151" customWidth="1"/>
    <col min="14603" max="14603" width="12.42578125" style="151" customWidth="1"/>
    <col min="14604" max="14604" width="16" style="151" bestFit="1" customWidth="1"/>
    <col min="14605" max="14605" width="31.85546875" style="151" customWidth="1"/>
    <col min="14606" max="14607" width="9.140625" style="151"/>
    <col min="14608" max="14608" width="18.5703125" style="151" customWidth="1"/>
    <col min="14609" max="14609" width="17.42578125" style="151" customWidth="1"/>
    <col min="14610" max="14610" width="19.5703125" style="151" customWidth="1"/>
    <col min="14611" max="14848" width="9.140625" style="151"/>
    <col min="14849" max="14849" width="7" style="151" customWidth="1"/>
    <col min="14850" max="14856" width="9.140625" style="151"/>
    <col min="14857" max="14857" width="10.85546875" style="151" customWidth="1"/>
    <col min="14858" max="14858" width="5.140625" style="151" customWidth="1"/>
    <col min="14859" max="14859" width="12.42578125" style="151" customWidth="1"/>
    <col min="14860" max="14860" width="16" style="151" bestFit="1" customWidth="1"/>
    <col min="14861" max="14861" width="31.85546875" style="151" customWidth="1"/>
    <col min="14862" max="14863" width="9.140625" style="151"/>
    <col min="14864" max="14864" width="18.5703125" style="151" customWidth="1"/>
    <col min="14865" max="14865" width="17.42578125" style="151" customWidth="1"/>
    <col min="14866" max="14866" width="19.5703125" style="151" customWidth="1"/>
    <col min="14867" max="15104" width="9.140625" style="151"/>
    <col min="15105" max="15105" width="7" style="151" customWidth="1"/>
    <col min="15106" max="15112" width="9.140625" style="151"/>
    <col min="15113" max="15113" width="10.85546875" style="151" customWidth="1"/>
    <col min="15114" max="15114" width="5.140625" style="151" customWidth="1"/>
    <col min="15115" max="15115" width="12.42578125" style="151" customWidth="1"/>
    <col min="15116" max="15116" width="16" style="151" bestFit="1" customWidth="1"/>
    <col min="15117" max="15117" width="31.85546875" style="151" customWidth="1"/>
    <col min="15118" max="15119" width="9.140625" style="151"/>
    <col min="15120" max="15120" width="18.5703125" style="151" customWidth="1"/>
    <col min="15121" max="15121" width="17.42578125" style="151" customWidth="1"/>
    <col min="15122" max="15122" width="19.5703125" style="151" customWidth="1"/>
    <col min="15123" max="15360" width="9.140625" style="151"/>
    <col min="15361" max="15361" width="7" style="151" customWidth="1"/>
    <col min="15362" max="15368" width="9.140625" style="151"/>
    <col min="15369" max="15369" width="10.85546875" style="151" customWidth="1"/>
    <col min="15370" max="15370" width="5.140625" style="151" customWidth="1"/>
    <col min="15371" max="15371" width="12.42578125" style="151" customWidth="1"/>
    <col min="15372" max="15372" width="16" style="151" bestFit="1" customWidth="1"/>
    <col min="15373" max="15373" width="31.85546875" style="151" customWidth="1"/>
    <col min="15374" max="15375" width="9.140625" style="151"/>
    <col min="15376" max="15376" width="18.5703125" style="151" customWidth="1"/>
    <col min="15377" max="15377" width="17.42578125" style="151" customWidth="1"/>
    <col min="15378" max="15378" width="19.5703125" style="151" customWidth="1"/>
    <col min="15379" max="15616" width="9.140625" style="151"/>
    <col min="15617" max="15617" width="7" style="151" customWidth="1"/>
    <col min="15618" max="15624" width="9.140625" style="151"/>
    <col min="15625" max="15625" width="10.85546875" style="151" customWidth="1"/>
    <col min="15626" max="15626" width="5.140625" style="151" customWidth="1"/>
    <col min="15627" max="15627" width="12.42578125" style="151" customWidth="1"/>
    <col min="15628" max="15628" width="16" style="151" bestFit="1" customWidth="1"/>
    <col min="15629" max="15629" width="31.85546875" style="151" customWidth="1"/>
    <col min="15630" max="15631" width="9.140625" style="151"/>
    <col min="15632" max="15632" width="18.5703125" style="151" customWidth="1"/>
    <col min="15633" max="15633" width="17.42578125" style="151" customWidth="1"/>
    <col min="15634" max="15634" width="19.5703125" style="151" customWidth="1"/>
    <col min="15635" max="15872" width="9.140625" style="151"/>
    <col min="15873" max="15873" width="7" style="151" customWidth="1"/>
    <col min="15874" max="15880" width="9.140625" style="151"/>
    <col min="15881" max="15881" width="10.85546875" style="151" customWidth="1"/>
    <col min="15882" max="15882" width="5.140625" style="151" customWidth="1"/>
    <col min="15883" max="15883" width="12.42578125" style="151" customWidth="1"/>
    <col min="15884" max="15884" width="16" style="151" bestFit="1" customWidth="1"/>
    <col min="15885" max="15885" width="31.85546875" style="151" customWidth="1"/>
    <col min="15886" max="15887" width="9.140625" style="151"/>
    <col min="15888" max="15888" width="18.5703125" style="151" customWidth="1"/>
    <col min="15889" max="15889" width="17.42578125" style="151" customWidth="1"/>
    <col min="15890" max="15890" width="19.5703125" style="151" customWidth="1"/>
    <col min="15891" max="16128" width="9.140625" style="151"/>
    <col min="16129" max="16129" width="7" style="151" customWidth="1"/>
    <col min="16130" max="16136" width="9.140625" style="151"/>
    <col min="16137" max="16137" width="10.85546875" style="151" customWidth="1"/>
    <col min="16138" max="16138" width="5.140625" style="151" customWidth="1"/>
    <col min="16139" max="16139" width="12.42578125" style="151" customWidth="1"/>
    <col min="16140" max="16140" width="16" style="151" bestFit="1" customWidth="1"/>
    <col min="16141" max="16141" width="31.85546875" style="151" customWidth="1"/>
    <col min="16142" max="16143" width="9.140625" style="151"/>
    <col min="16144" max="16144" width="18.5703125" style="151" customWidth="1"/>
    <col min="16145" max="16145" width="17.42578125" style="151" customWidth="1"/>
    <col min="16146" max="16146" width="19.5703125" style="151" customWidth="1"/>
    <col min="16147" max="16384" width="9.140625" style="151"/>
  </cols>
  <sheetData>
    <row r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5"/>
      <c r="L1" s="55"/>
      <c r="M1" s="54"/>
    </row>
    <row r="2" spans="1:13">
      <c r="A2" s="54"/>
      <c r="B2" s="54"/>
      <c r="C2" s="54"/>
      <c r="D2" s="54"/>
      <c r="E2" s="54"/>
      <c r="F2" s="54"/>
      <c r="G2" s="54"/>
      <c r="H2" s="54"/>
      <c r="I2" s="54"/>
      <c r="J2" s="54"/>
      <c r="K2" s="55"/>
      <c r="L2" s="55"/>
      <c r="M2" s="54"/>
    </row>
    <row r="3" spans="1:13">
      <c r="A3" s="206" t="s">
        <v>127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8"/>
    </row>
    <row r="4" spans="1:13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</row>
    <row r="5" spans="1:13">
      <c r="A5" s="45"/>
      <c r="B5" s="46"/>
      <c r="C5" s="47" t="s">
        <v>128</v>
      </c>
      <c r="D5" s="48"/>
      <c r="E5" s="48"/>
      <c r="F5" s="48"/>
      <c r="G5" s="48"/>
      <c r="H5" s="48"/>
      <c r="I5" s="48"/>
      <c r="J5" s="48"/>
      <c r="K5" s="49"/>
      <c r="L5" s="50"/>
      <c r="M5" s="51"/>
    </row>
    <row r="6" spans="1:13">
      <c r="A6" s="45"/>
      <c r="B6" s="52"/>
      <c r="C6" s="53"/>
      <c r="D6" s="54"/>
      <c r="E6" s="54"/>
      <c r="F6" s="54"/>
      <c r="G6" s="54"/>
      <c r="H6" s="54"/>
      <c r="I6" s="54"/>
      <c r="J6" s="54"/>
      <c r="K6" s="55"/>
      <c r="L6" s="56"/>
      <c r="M6" s="51"/>
    </row>
    <row r="7" spans="1:13">
      <c r="A7" s="45"/>
      <c r="B7" s="57"/>
      <c r="C7" s="78" t="s">
        <v>129</v>
      </c>
      <c r="D7" s="54"/>
      <c r="E7" s="54"/>
      <c r="F7" s="54"/>
      <c r="G7" s="54"/>
      <c r="H7" s="54"/>
      <c r="I7" s="54"/>
      <c r="J7" s="54"/>
      <c r="K7" s="55"/>
      <c r="L7" s="56"/>
      <c r="M7" s="51"/>
    </row>
    <row r="8" spans="1:13">
      <c r="A8" s="45"/>
      <c r="B8" s="57"/>
      <c r="C8" s="78" t="s">
        <v>130</v>
      </c>
      <c r="D8" s="54"/>
      <c r="E8" s="54"/>
      <c r="F8" s="54"/>
      <c r="G8" s="54"/>
      <c r="H8" s="54"/>
      <c r="I8" s="54"/>
      <c r="J8" s="54"/>
      <c r="K8" s="55"/>
      <c r="L8" s="56"/>
      <c r="M8" s="51"/>
    </row>
    <row r="9" spans="1:13">
      <c r="A9" s="45"/>
      <c r="B9" s="79" t="s">
        <v>131</v>
      </c>
      <c r="C9" s="58"/>
      <c r="D9" s="54"/>
      <c r="E9" s="54"/>
      <c r="F9" s="54"/>
      <c r="G9" s="54"/>
      <c r="H9" s="54"/>
      <c r="I9" s="54"/>
      <c r="J9" s="54"/>
      <c r="K9" s="55"/>
      <c r="L9" s="56"/>
      <c r="M9" s="51"/>
    </row>
    <row r="10" spans="1:13">
      <c r="A10" s="45"/>
      <c r="B10" s="57"/>
      <c r="C10" s="54" t="s">
        <v>132</v>
      </c>
      <c r="D10" s="54"/>
      <c r="E10" s="54"/>
      <c r="F10" s="54"/>
      <c r="G10" s="54"/>
      <c r="H10" s="54"/>
      <c r="I10" s="54"/>
      <c r="J10" s="54"/>
      <c r="K10" s="55"/>
      <c r="L10" s="56"/>
      <c r="M10" s="51"/>
    </row>
    <row r="11" spans="1:13">
      <c r="A11" s="45"/>
      <c r="B11" s="57"/>
      <c r="C11" s="54" t="s">
        <v>133</v>
      </c>
      <c r="D11" s="54"/>
      <c r="E11" s="54"/>
      <c r="F11" s="54"/>
      <c r="G11" s="54"/>
      <c r="H11" s="54"/>
      <c r="I11" s="54"/>
      <c r="J11" s="54"/>
      <c r="K11" s="55"/>
      <c r="L11" s="56"/>
      <c r="M11" s="51"/>
    </row>
    <row r="12" spans="1:13">
      <c r="A12" s="45"/>
      <c r="B12" s="59"/>
      <c r="C12" s="60" t="s">
        <v>134</v>
      </c>
      <c r="D12" s="60"/>
      <c r="E12" s="60"/>
      <c r="F12" s="60"/>
      <c r="G12" s="60"/>
      <c r="H12" s="60"/>
      <c r="I12" s="60"/>
      <c r="J12" s="60"/>
      <c r="K12" s="61"/>
      <c r="L12" s="62"/>
      <c r="M12" s="51"/>
    </row>
    <row r="13" spans="1:13">
      <c r="A13" s="45"/>
      <c r="B13" s="54"/>
      <c r="C13" s="54"/>
      <c r="D13" s="54"/>
      <c r="E13" s="54"/>
      <c r="F13" s="54"/>
      <c r="G13" s="54"/>
      <c r="H13" s="54"/>
      <c r="I13" s="54"/>
      <c r="J13" s="54"/>
      <c r="K13" s="55"/>
      <c r="L13" s="55"/>
      <c r="M13" s="51"/>
    </row>
    <row r="14" spans="1:13" s="152" customFormat="1">
      <c r="A14" s="45"/>
      <c r="B14" s="63"/>
      <c r="C14" s="76" t="s">
        <v>135</v>
      </c>
      <c r="D14" s="54"/>
      <c r="E14" s="64" t="s">
        <v>136</v>
      </c>
      <c r="F14" s="54"/>
      <c r="G14" s="54"/>
      <c r="H14" s="54"/>
      <c r="I14" s="54"/>
      <c r="J14" s="54"/>
      <c r="K14" s="55"/>
      <c r="L14" s="55"/>
      <c r="M14" s="51"/>
    </row>
    <row r="15" spans="1:13" s="152" customFormat="1">
      <c r="A15" s="45"/>
      <c r="B15" s="153"/>
      <c r="C15" s="41"/>
      <c r="D15" s="54"/>
      <c r="E15" s="54"/>
      <c r="F15" s="54"/>
      <c r="G15" s="54"/>
      <c r="H15" s="54"/>
      <c r="I15" s="54"/>
      <c r="J15" s="54"/>
      <c r="K15" s="55"/>
      <c r="L15" s="55"/>
      <c r="M15" s="51"/>
    </row>
    <row r="16" spans="1:13" s="152" customFormat="1" ht="48" customHeight="1">
      <c r="A16" s="45"/>
      <c r="B16" s="209">
        <v>1</v>
      </c>
      <c r="C16" s="210" t="s">
        <v>137</v>
      </c>
      <c r="D16" s="210"/>
      <c r="E16" s="210"/>
      <c r="F16" s="210"/>
      <c r="G16" s="210"/>
      <c r="H16" s="210"/>
      <c r="I16" s="210"/>
      <c r="J16" s="210"/>
      <c r="K16" s="55"/>
      <c r="L16" s="55"/>
      <c r="M16" s="51"/>
    </row>
    <row r="17" spans="1:13" s="152" customFormat="1" ht="60" customHeight="1">
      <c r="A17" s="45"/>
      <c r="B17" s="209"/>
      <c r="C17" s="211" t="s">
        <v>138</v>
      </c>
      <c r="D17" s="211"/>
      <c r="E17" s="211"/>
      <c r="F17" s="211"/>
      <c r="G17" s="211"/>
      <c r="H17" s="211"/>
      <c r="I17" s="211"/>
      <c r="J17" s="211"/>
      <c r="K17" s="55"/>
      <c r="L17" s="55"/>
      <c r="M17" s="51"/>
    </row>
    <row r="18" spans="1:13" s="152" customFormat="1" ht="13.5" customHeight="1">
      <c r="A18" s="45"/>
      <c r="B18" s="209"/>
      <c r="C18" s="212" t="s">
        <v>139</v>
      </c>
      <c r="D18" s="212"/>
      <c r="E18" s="212"/>
      <c r="F18" s="212"/>
      <c r="G18" s="212"/>
      <c r="H18" s="212"/>
      <c r="I18" s="212"/>
      <c r="J18" s="212"/>
      <c r="K18" s="55"/>
      <c r="L18" s="55"/>
      <c r="M18" s="51"/>
    </row>
    <row r="19" spans="1:13" s="152" customFormat="1">
      <c r="A19" s="45"/>
      <c r="B19" s="154"/>
      <c r="C19" s="54"/>
      <c r="D19" s="54"/>
      <c r="E19" s="54"/>
      <c r="F19" s="54"/>
      <c r="G19" s="54"/>
      <c r="H19" s="54"/>
      <c r="I19" s="54"/>
      <c r="J19" s="54"/>
      <c r="K19" s="55"/>
      <c r="L19" s="55"/>
      <c r="M19" s="51"/>
    </row>
    <row r="20" spans="1:13" s="152" customFormat="1">
      <c r="A20" s="45"/>
      <c r="B20" s="154">
        <v>2</v>
      </c>
      <c r="C20" s="41" t="s">
        <v>140</v>
      </c>
      <c r="D20" s="54"/>
      <c r="E20" s="54"/>
      <c r="F20" s="54"/>
      <c r="G20" s="54"/>
      <c r="H20" s="54"/>
      <c r="I20" s="54"/>
      <c r="J20" s="54"/>
      <c r="K20" s="55"/>
      <c r="L20" s="55"/>
      <c r="M20" s="51"/>
    </row>
    <row r="21" spans="1:13" s="152" customFormat="1">
      <c r="A21" s="45"/>
      <c r="B21" s="54">
        <v>3</v>
      </c>
      <c r="C21" s="41" t="s">
        <v>141</v>
      </c>
      <c r="D21" s="54"/>
      <c r="E21" s="54"/>
      <c r="F21" s="54"/>
      <c r="G21" s="54"/>
      <c r="H21" s="54"/>
      <c r="I21" s="54"/>
      <c r="J21" s="54"/>
      <c r="K21" s="55"/>
      <c r="L21" s="55"/>
      <c r="M21" s="51"/>
    </row>
    <row r="22" spans="1:13">
      <c r="A22" s="45"/>
      <c r="B22" s="83">
        <v>4</v>
      </c>
      <c r="C22" s="83" t="s">
        <v>142</v>
      </c>
      <c r="D22" s="54"/>
      <c r="E22" s="54"/>
      <c r="F22" s="54"/>
      <c r="G22" s="54"/>
      <c r="H22" s="54"/>
      <c r="I22" s="54"/>
      <c r="J22" s="54"/>
      <c r="K22" s="55"/>
      <c r="L22" s="55"/>
      <c r="M22" s="51"/>
    </row>
    <row r="23" spans="1:13">
      <c r="A23" s="45"/>
      <c r="B23" s="83"/>
      <c r="C23" s="54" t="s">
        <v>143</v>
      </c>
      <c r="D23" s="54"/>
      <c r="E23" s="54"/>
      <c r="F23" s="54"/>
      <c r="G23" s="54"/>
      <c r="H23" s="54"/>
      <c r="I23" s="54"/>
      <c r="J23" s="54"/>
      <c r="K23" s="55"/>
      <c r="L23" s="55"/>
      <c r="M23" s="51"/>
    </row>
    <row r="24" spans="1:13">
      <c r="A24" s="45"/>
      <c r="B24" s="83" t="s">
        <v>144</v>
      </c>
      <c r="C24" s="83"/>
      <c r="D24" s="54"/>
      <c r="E24" s="54"/>
      <c r="F24" s="54"/>
      <c r="G24" s="54"/>
      <c r="H24" s="54"/>
      <c r="I24" s="54"/>
      <c r="J24" s="54"/>
      <c r="K24" s="55"/>
      <c r="L24" s="55"/>
      <c r="M24" s="51"/>
    </row>
    <row r="25" spans="1:13">
      <c r="A25" s="45"/>
      <c r="B25" s="83"/>
      <c r="C25" s="54" t="s">
        <v>145</v>
      </c>
      <c r="D25" s="54"/>
      <c r="E25" s="54"/>
      <c r="F25" s="54"/>
      <c r="G25" s="54"/>
      <c r="H25" s="54"/>
      <c r="I25" s="54"/>
      <c r="J25" s="54"/>
      <c r="K25" s="55"/>
      <c r="L25" s="55"/>
      <c r="M25" s="51"/>
    </row>
    <row r="26" spans="1:13">
      <c r="A26" s="45"/>
      <c r="B26" s="83" t="s">
        <v>146</v>
      </c>
      <c r="C26" s="83"/>
      <c r="D26" s="54"/>
      <c r="E26" s="54"/>
      <c r="F26" s="54"/>
      <c r="G26" s="54"/>
      <c r="H26" s="54"/>
      <c r="I26" s="54"/>
      <c r="J26" s="54"/>
      <c r="K26" s="55"/>
      <c r="L26" s="55"/>
      <c r="M26" s="51"/>
    </row>
    <row r="27" spans="1:13">
      <c r="A27" s="45"/>
      <c r="B27" s="83"/>
      <c r="C27" s="54" t="s">
        <v>147</v>
      </c>
      <c r="D27" s="54"/>
      <c r="E27" s="54"/>
      <c r="F27" s="54"/>
      <c r="G27" s="54"/>
      <c r="H27" s="54"/>
      <c r="I27" s="54"/>
      <c r="J27" s="54"/>
      <c r="K27" s="55"/>
      <c r="L27" s="55"/>
      <c r="M27" s="51"/>
    </row>
    <row r="28" spans="1:13">
      <c r="A28" s="45"/>
      <c r="B28" s="83" t="s">
        <v>148</v>
      </c>
      <c r="C28" s="83"/>
      <c r="D28" s="54"/>
      <c r="E28" s="54"/>
      <c r="F28" s="54"/>
      <c r="G28" s="54"/>
      <c r="H28" s="54"/>
      <c r="I28" s="54"/>
      <c r="J28" s="54"/>
      <c r="K28" s="55"/>
      <c r="L28" s="55"/>
      <c r="M28" s="51"/>
    </row>
    <row r="29" spans="1:13">
      <c r="A29" s="45"/>
      <c r="B29" s="83"/>
      <c r="C29" s="83" t="s">
        <v>149</v>
      </c>
      <c r="D29" s="54"/>
      <c r="E29" s="54"/>
      <c r="F29" s="54"/>
      <c r="G29" s="54"/>
      <c r="H29" s="54"/>
      <c r="I29" s="54"/>
      <c r="J29" s="54"/>
      <c r="K29" s="55"/>
      <c r="L29" s="55"/>
      <c r="M29" s="51"/>
    </row>
    <row r="30" spans="1:13">
      <c r="A30" s="45"/>
      <c r="B30" s="83" t="s">
        <v>150</v>
      </c>
      <c r="C30" s="83"/>
      <c r="D30" s="54"/>
      <c r="E30" s="54"/>
      <c r="F30" s="54"/>
      <c r="G30" s="54"/>
      <c r="H30" s="54"/>
      <c r="I30" s="54"/>
      <c r="J30" s="54"/>
      <c r="K30" s="55"/>
      <c r="L30" s="55"/>
      <c r="M30" s="51"/>
    </row>
    <row r="31" spans="1:13">
      <c r="A31" s="45"/>
      <c r="B31" s="54" t="s">
        <v>151</v>
      </c>
      <c r="C31" s="83"/>
      <c r="D31" s="54"/>
      <c r="E31" s="54"/>
      <c r="F31" s="54"/>
      <c r="G31" s="54"/>
      <c r="H31" s="54"/>
      <c r="I31" s="54"/>
      <c r="J31" s="54"/>
      <c r="K31" s="55"/>
      <c r="L31" s="55"/>
      <c r="M31" s="51"/>
    </row>
    <row r="32" spans="1:13">
      <c r="A32" s="45"/>
      <c r="B32" s="83"/>
      <c r="C32" s="83" t="s">
        <v>152</v>
      </c>
      <c r="D32" s="54"/>
      <c r="E32" s="54"/>
      <c r="F32" s="54"/>
      <c r="G32" s="54"/>
      <c r="H32" s="54"/>
      <c r="I32" s="54"/>
      <c r="J32" s="54"/>
      <c r="K32" s="55"/>
      <c r="L32" s="55"/>
      <c r="M32" s="51"/>
    </row>
    <row r="33" spans="1:13">
      <c r="A33" s="45"/>
      <c r="B33" s="54" t="s">
        <v>153</v>
      </c>
      <c r="C33" s="83"/>
      <c r="D33" s="54"/>
      <c r="E33" s="54"/>
      <c r="F33" s="54"/>
      <c r="G33" s="54"/>
      <c r="H33" s="54"/>
      <c r="I33" s="54"/>
      <c r="J33" s="54"/>
      <c r="K33" s="55"/>
      <c r="L33" s="55"/>
      <c r="M33" s="51"/>
    </row>
    <row r="34" spans="1:13">
      <c r="A34" s="45"/>
      <c r="B34" s="83"/>
      <c r="C34" s="83" t="s">
        <v>154</v>
      </c>
      <c r="D34" s="54"/>
      <c r="E34" s="54"/>
      <c r="F34" s="54"/>
      <c r="G34" s="54"/>
      <c r="H34" s="54"/>
      <c r="I34" s="54"/>
      <c r="J34" s="54"/>
      <c r="K34" s="55"/>
      <c r="L34" s="55"/>
      <c r="M34" s="51"/>
    </row>
    <row r="35" spans="1:13">
      <c r="A35" s="45"/>
      <c r="B35" s="54" t="s">
        <v>155</v>
      </c>
      <c r="C35" s="83"/>
      <c r="D35" s="54"/>
      <c r="E35" s="54"/>
      <c r="F35" s="54"/>
      <c r="G35" s="54"/>
      <c r="H35" s="54"/>
      <c r="I35" s="54"/>
      <c r="J35" s="54"/>
      <c r="K35" s="55"/>
      <c r="L35" s="55"/>
      <c r="M35" s="51"/>
    </row>
    <row r="36" spans="1:13">
      <c r="A36" s="45"/>
      <c r="B36" s="83" t="s">
        <v>156</v>
      </c>
      <c r="C36" s="83" t="s">
        <v>157</v>
      </c>
      <c r="D36" s="54"/>
      <c r="E36" s="54"/>
      <c r="F36" s="54"/>
      <c r="G36" s="54"/>
      <c r="H36" s="54"/>
      <c r="I36" s="54"/>
      <c r="J36" s="54"/>
      <c r="K36" s="55"/>
      <c r="L36" s="55"/>
      <c r="M36" s="51"/>
    </row>
    <row r="37" spans="1:13">
      <c r="A37" s="45"/>
      <c r="B37" s="83"/>
      <c r="C37" s="54" t="s">
        <v>158</v>
      </c>
      <c r="D37" s="54"/>
      <c r="E37" s="54"/>
      <c r="F37" s="54"/>
      <c r="G37" s="54"/>
      <c r="H37" s="54"/>
      <c r="I37" s="54"/>
      <c r="J37" s="54"/>
      <c r="K37" s="55"/>
      <c r="L37" s="55"/>
      <c r="M37" s="51"/>
    </row>
    <row r="38" spans="1:13">
      <c r="A38" s="45"/>
      <c r="B38" s="83"/>
      <c r="C38" s="54" t="s">
        <v>159</v>
      </c>
      <c r="D38" s="54"/>
      <c r="E38" s="54"/>
      <c r="F38" s="54"/>
      <c r="G38" s="54"/>
      <c r="H38" s="54"/>
      <c r="I38" s="54"/>
      <c r="J38" s="54"/>
      <c r="K38" s="55"/>
      <c r="L38" s="55"/>
      <c r="M38" s="51"/>
    </row>
    <row r="39" spans="1:13">
      <c r="A39" s="45"/>
      <c r="B39" s="83"/>
      <c r="C39" s="54" t="s">
        <v>160</v>
      </c>
      <c r="D39" s="54"/>
      <c r="E39" s="54"/>
      <c r="F39" s="54"/>
      <c r="G39" s="54"/>
      <c r="H39" s="54"/>
      <c r="I39" s="54"/>
      <c r="J39" s="54"/>
      <c r="K39" s="55"/>
      <c r="L39" s="55"/>
      <c r="M39" s="51"/>
    </row>
    <row r="40" spans="1:13">
      <c r="A40" s="45"/>
      <c r="B40" s="83"/>
      <c r="C40" s="54" t="s">
        <v>161</v>
      </c>
      <c r="D40" s="54"/>
      <c r="E40" s="54"/>
      <c r="F40" s="54"/>
      <c r="G40" s="54"/>
      <c r="H40" s="54"/>
      <c r="I40" s="54"/>
      <c r="J40" s="54"/>
      <c r="K40" s="55"/>
      <c r="L40" s="55"/>
      <c r="M40" s="51"/>
    </row>
    <row r="41" spans="1:13">
      <c r="A41" s="45"/>
      <c r="B41" s="83"/>
      <c r="C41" s="54" t="s">
        <v>162</v>
      </c>
      <c r="D41" s="54"/>
      <c r="E41" s="54"/>
      <c r="F41" s="54"/>
      <c r="G41" s="54"/>
      <c r="H41" s="54"/>
      <c r="I41" s="54"/>
      <c r="J41" s="54"/>
      <c r="K41" s="55"/>
      <c r="L41" s="55"/>
      <c r="M41" s="51"/>
    </row>
    <row r="42" spans="1:13">
      <c r="A42" s="45"/>
      <c r="B42" s="83"/>
      <c r="C42" s="54" t="s">
        <v>163</v>
      </c>
      <c r="D42" s="54"/>
      <c r="E42" s="54"/>
      <c r="F42" s="54"/>
      <c r="G42" s="54"/>
      <c r="H42" s="54"/>
      <c r="I42" s="54"/>
      <c r="J42" s="54"/>
      <c r="K42" s="55"/>
      <c r="L42" s="55"/>
      <c r="M42" s="51"/>
    </row>
    <row r="43" spans="1:13">
      <c r="A43" s="45"/>
      <c r="B43" s="83"/>
      <c r="C43" s="83"/>
      <c r="D43" s="54"/>
      <c r="E43" s="54"/>
      <c r="F43" s="54"/>
      <c r="G43" s="54"/>
      <c r="H43" s="54"/>
      <c r="I43" s="54"/>
      <c r="J43" s="54"/>
      <c r="K43" s="55"/>
      <c r="L43" s="55"/>
      <c r="M43" s="51"/>
    </row>
    <row r="44" spans="1:13">
      <c r="A44" s="45"/>
      <c r="B44" s="63"/>
      <c r="C44" s="80" t="s">
        <v>164</v>
      </c>
      <c r="D44" s="41"/>
      <c r="E44" s="81" t="s">
        <v>165</v>
      </c>
      <c r="F44" s="54"/>
      <c r="G44" s="54"/>
      <c r="H44" s="54"/>
      <c r="I44" s="54"/>
      <c r="J44" s="54"/>
      <c r="K44" s="55"/>
      <c r="L44" s="55"/>
      <c r="M44" s="51"/>
    </row>
    <row r="45" spans="1:13">
      <c r="A45" s="45"/>
      <c r="B45" s="83"/>
      <c r="C45" s="83"/>
      <c r="D45" s="54"/>
      <c r="E45" s="54"/>
      <c r="F45" s="54"/>
      <c r="G45" s="54"/>
      <c r="H45" s="54"/>
      <c r="I45" s="54"/>
      <c r="J45" s="54"/>
      <c r="K45" s="55"/>
      <c r="L45" s="55"/>
      <c r="M45" s="51"/>
    </row>
    <row r="46" spans="1:13">
      <c r="A46" s="45"/>
      <c r="B46" s="83"/>
      <c r="C46" s="54" t="s">
        <v>166</v>
      </c>
      <c r="D46" s="54"/>
      <c r="E46" s="54"/>
      <c r="F46" s="54"/>
      <c r="G46" s="54"/>
      <c r="H46" s="54"/>
      <c r="I46" s="54"/>
      <c r="J46" s="54"/>
      <c r="K46" s="55"/>
      <c r="L46" s="55"/>
      <c r="M46" s="51"/>
    </row>
    <row r="47" spans="1:13">
      <c r="A47" s="45"/>
      <c r="B47" s="83" t="s">
        <v>167</v>
      </c>
      <c r="C47" s="83"/>
      <c r="D47" s="54"/>
      <c r="E47" s="54"/>
      <c r="F47" s="54"/>
      <c r="G47" s="54"/>
      <c r="H47" s="54"/>
      <c r="I47" s="54"/>
      <c r="J47" s="54"/>
      <c r="K47" s="55"/>
      <c r="L47" s="55"/>
      <c r="M47" s="51"/>
    </row>
    <row r="48" spans="1:13">
      <c r="A48" s="45"/>
      <c r="B48" s="83"/>
      <c r="C48" s="83" t="s">
        <v>168</v>
      </c>
      <c r="D48" s="54"/>
      <c r="E48" s="54"/>
      <c r="F48" s="54"/>
      <c r="G48" s="54"/>
      <c r="H48" s="54"/>
      <c r="I48" s="54"/>
      <c r="J48" s="54"/>
      <c r="K48" s="55"/>
      <c r="L48" s="55"/>
      <c r="M48" s="51"/>
    </row>
    <row r="49" spans="1:13">
      <c r="A49" s="45"/>
      <c r="B49" s="83" t="s">
        <v>169</v>
      </c>
      <c r="C49" s="83"/>
      <c r="D49" s="54"/>
      <c r="E49" s="54"/>
      <c r="F49" s="54"/>
      <c r="G49" s="54"/>
      <c r="H49" s="54"/>
      <c r="I49" s="54"/>
      <c r="J49" s="54"/>
      <c r="K49" s="55"/>
      <c r="L49" s="55"/>
      <c r="M49" s="51"/>
    </row>
    <row r="50" spans="1:13">
      <c r="A50" s="45"/>
      <c r="B50" s="83"/>
      <c r="C50" s="83" t="s">
        <v>170</v>
      </c>
      <c r="D50" s="54"/>
      <c r="E50" s="54"/>
      <c r="F50" s="54"/>
      <c r="G50" s="54"/>
      <c r="H50" s="54"/>
      <c r="I50" s="54"/>
      <c r="J50" s="54"/>
      <c r="K50" s="55"/>
      <c r="L50" s="55"/>
      <c r="M50" s="51"/>
    </row>
    <row r="51" spans="1:13">
      <c r="A51" s="45"/>
      <c r="B51" s="83" t="s">
        <v>171</v>
      </c>
      <c r="C51" s="83"/>
      <c r="D51" s="54"/>
      <c r="E51" s="54"/>
      <c r="F51" s="54"/>
      <c r="G51" s="54"/>
      <c r="H51" s="54"/>
      <c r="I51" s="54"/>
      <c r="J51" s="54"/>
      <c r="K51" s="55"/>
      <c r="L51" s="55"/>
      <c r="M51" s="51"/>
    </row>
    <row r="52" spans="1:13">
      <c r="A52" s="45"/>
      <c r="B52" s="83"/>
      <c r="C52" s="83" t="s">
        <v>172</v>
      </c>
      <c r="D52" s="54"/>
      <c r="E52" s="54"/>
      <c r="F52" s="54"/>
      <c r="G52" s="54"/>
      <c r="H52" s="54"/>
      <c r="I52" s="54"/>
      <c r="J52" s="54"/>
      <c r="K52" s="55"/>
      <c r="L52" s="55"/>
      <c r="M52" s="51"/>
    </row>
    <row r="53" spans="1:13">
      <c r="A53" s="45"/>
      <c r="B53" s="83" t="s">
        <v>173</v>
      </c>
      <c r="C53" s="83"/>
      <c r="D53" s="51"/>
      <c r="E53" s="54"/>
      <c r="F53" s="54"/>
      <c r="G53" s="54"/>
      <c r="H53" s="54"/>
      <c r="I53" s="54"/>
      <c r="J53" s="54"/>
      <c r="K53" s="55"/>
      <c r="L53" s="55"/>
      <c r="M53" s="51"/>
    </row>
    <row r="54" spans="1:13">
      <c r="A54" s="45"/>
      <c r="B54" s="82"/>
      <c r="C54" s="82" t="s">
        <v>174</v>
      </c>
      <c r="D54" s="51"/>
      <c r="E54" s="54"/>
      <c r="F54" s="54"/>
      <c r="G54" s="54"/>
      <c r="H54" s="54"/>
      <c r="I54" s="54"/>
      <c r="J54" s="54"/>
      <c r="K54" s="55"/>
      <c r="L54" s="55"/>
      <c r="M54" s="51"/>
    </row>
    <row r="55" spans="1:13">
      <c r="A55" s="45"/>
      <c r="B55" s="82" t="s">
        <v>175</v>
      </c>
      <c r="C55" s="82"/>
      <c r="D55" s="51"/>
      <c r="E55" s="54"/>
      <c r="F55" s="54"/>
      <c r="G55" s="54"/>
      <c r="H55" s="54"/>
      <c r="I55" s="54"/>
      <c r="J55" s="54"/>
      <c r="K55" s="55"/>
      <c r="L55" s="55"/>
      <c r="M55" s="51"/>
    </row>
    <row r="56" spans="1:13">
      <c r="A56" s="45"/>
      <c r="B56" s="82" t="s">
        <v>176</v>
      </c>
      <c r="C56" s="82"/>
      <c r="D56" s="51"/>
      <c r="E56" s="54"/>
      <c r="F56" s="54"/>
      <c r="G56" s="54"/>
      <c r="H56" s="54"/>
      <c r="I56" s="54"/>
      <c r="J56" s="54"/>
      <c r="K56" s="55"/>
      <c r="L56" s="55"/>
      <c r="M56" s="51"/>
    </row>
    <row r="57" spans="1:13">
      <c r="A57" s="45"/>
      <c r="B57" s="83"/>
      <c r="C57" s="82" t="s">
        <v>177</v>
      </c>
      <c r="D57" s="51"/>
      <c r="E57" s="54"/>
      <c r="F57" s="54"/>
      <c r="G57" s="54"/>
      <c r="H57" s="54"/>
      <c r="I57" s="54"/>
      <c r="J57" s="54"/>
      <c r="K57" s="55"/>
      <c r="L57" s="55"/>
      <c r="M57" s="51"/>
    </row>
    <row r="58" spans="1:13">
      <c r="A58" s="45"/>
      <c r="B58" s="83"/>
      <c r="C58" s="83" t="s">
        <v>178</v>
      </c>
      <c r="D58" s="51"/>
      <c r="E58" s="54"/>
      <c r="F58" s="54"/>
      <c r="G58" s="54"/>
      <c r="H58" s="54"/>
      <c r="I58" s="54"/>
      <c r="J58" s="54"/>
      <c r="K58" s="55"/>
      <c r="L58" s="55"/>
      <c r="M58" s="51"/>
    </row>
    <row r="59" spans="1:13">
      <c r="A59" s="45"/>
      <c r="B59" s="83"/>
      <c r="C59" s="83" t="s">
        <v>179</v>
      </c>
      <c r="D59" s="51"/>
      <c r="E59" s="54"/>
      <c r="F59" s="54"/>
      <c r="G59" s="54"/>
      <c r="H59" s="54"/>
      <c r="I59" s="54"/>
      <c r="J59" s="54"/>
      <c r="K59" s="55"/>
      <c r="L59" s="55"/>
      <c r="M59" s="51"/>
    </row>
    <row r="60" spans="1:13">
      <c r="A60" s="45"/>
      <c r="B60" s="82"/>
      <c r="C60" s="82" t="s">
        <v>180</v>
      </c>
      <c r="D60" s="51"/>
      <c r="E60" s="54"/>
      <c r="F60" s="54"/>
      <c r="G60" s="54"/>
      <c r="H60" s="54"/>
      <c r="I60" s="54"/>
      <c r="J60" s="54"/>
      <c r="K60" s="55"/>
      <c r="L60" s="55"/>
      <c r="M60" s="51"/>
    </row>
    <row r="61" spans="1:13">
      <c r="A61" s="45"/>
      <c r="B61" s="82" t="s">
        <v>181</v>
      </c>
      <c r="C61" s="82"/>
      <c r="D61" s="51"/>
      <c r="E61" s="54"/>
      <c r="F61" s="54"/>
      <c r="G61" s="54"/>
      <c r="H61" s="54"/>
      <c r="I61" s="54"/>
      <c r="J61" s="54"/>
      <c r="K61" s="55"/>
      <c r="L61" s="55"/>
      <c r="M61" s="51"/>
    </row>
    <row r="62" spans="1:13">
      <c r="A62" s="45"/>
      <c r="B62" s="54"/>
      <c r="C62" s="54"/>
      <c r="D62" s="54"/>
      <c r="E62" s="54"/>
      <c r="F62" s="54"/>
      <c r="G62" s="54"/>
      <c r="H62" s="54"/>
      <c r="I62" s="54"/>
      <c r="J62" s="54"/>
      <c r="K62" s="55"/>
      <c r="L62" s="55"/>
      <c r="M62" s="51"/>
    </row>
    <row r="63" spans="1:13">
      <c r="A63" s="45"/>
      <c r="B63" s="77"/>
      <c r="C63" s="54"/>
      <c r="D63" s="54"/>
      <c r="E63" s="54"/>
      <c r="F63" s="54"/>
      <c r="G63" s="54"/>
      <c r="H63" s="54"/>
      <c r="I63" s="54"/>
      <c r="J63" s="54"/>
      <c r="K63" s="55"/>
      <c r="L63" s="55"/>
      <c r="M63" s="51"/>
    </row>
    <row r="64" spans="1:13">
      <c r="A64" s="84"/>
      <c r="B64" s="85" t="s">
        <v>182</v>
      </c>
      <c r="C64" s="86"/>
      <c r="D64" s="86"/>
      <c r="E64" s="86"/>
      <c r="F64" s="86"/>
      <c r="G64" s="86"/>
      <c r="H64" s="86"/>
      <c r="I64" s="119"/>
      <c r="J64" s="86"/>
      <c r="K64" s="86"/>
      <c r="L64" s="86"/>
      <c r="M64" s="87"/>
    </row>
    <row r="65" spans="1:13">
      <c r="A65" s="84"/>
      <c r="B65" s="88"/>
      <c r="C65" s="86"/>
      <c r="D65" s="86"/>
      <c r="E65" s="86"/>
      <c r="F65" s="86"/>
      <c r="G65" s="86"/>
      <c r="H65" s="86"/>
      <c r="I65" s="119"/>
      <c r="J65" s="86"/>
      <c r="K65" s="86"/>
      <c r="L65" s="86"/>
      <c r="M65" s="87"/>
    </row>
    <row r="66" spans="1:13">
      <c r="A66" s="205" t="s">
        <v>183</v>
      </c>
      <c r="B66" s="205"/>
      <c r="C66" s="89" t="s">
        <v>184</v>
      </c>
      <c r="D66" s="83"/>
      <c r="E66" s="83"/>
      <c r="F66" s="83"/>
      <c r="G66" s="83"/>
      <c r="H66" s="90"/>
      <c r="I66" s="58"/>
      <c r="J66" s="83"/>
      <c r="K66" s="91"/>
    </row>
    <row r="67" spans="1:13">
      <c r="A67" s="83"/>
      <c r="B67" s="117"/>
      <c r="C67" s="83"/>
      <c r="D67" s="83"/>
      <c r="E67" s="83"/>
      <c r="F67" s="83"/>
      <c r="G67" s="83"/>
      <c r="H67" s="90"/>
      <c r="I67" s="58"/>
      <c r="J67" s="83"/>
      <c r="K67" s="91"/>
    </row>
    <row r="68" spans="1:13">
      <c r="A68" s="83"/>
      <c r="B68" s="92" t="s">
        <v>185</v>
      </c>
      <c r="C68" s="93" t="s">
        <v>186</v>
      </c>
      <c r="D68" s="93"/>
      <c r="E68" s="93"/>
      <c r="F68" s="83"/>
      <c r="G68" s="83"/>
      <c r="H68" s="83"/>
      <c r="I68" s="54"/>
      <c r="J68" s="83"/>
      <c r="K68" s="91"/>
    </row>
    <row r="69" spans="1:13">
      <c r="A69" s="83"/>
      <c r="B69" s="92"/>
      <c r="C69" s="93"/>
      <c r="D69" s="93"/>
      <c r="E69" s="93"/>
      <c r="F69" s="83"/>
      <c r="G69" s="83"/>
      <c r="H69" s="83"/>
      <c r="I69" s="54"/>
      <c r="J69" s="83"/>
      <c r="K69" s="91"/>
    </row>
    <row r="70" spans="1:13">
      <c r="A70" s="83"/>
      <c r="B70" s="86">
        <v>1</v>
      </c>
      <c r="C70" s="80" t="s">
        <v>187</v>
      </c>
      <c r="D70" s="94"/>
      <c r="E70" s="83"/>
      <c r="F70" s="83"/>
      <c r="G70" s="83"/>
      <c r="H70" s="83"/>
      <c r="I70" s="54"/>
      <c r="J70" s="83"/>
      <c r="K70" s="91"/>
    </row>
    <row r="71" spans="1:13">
      <c r="A71" s="83"/>
      <c r="B71" s="86"/>
      <c r="C71" s="80"/>
      <c r="D71" s="94"/>
      <c r="E71" s="83"/>
      <c r="F71" s="83"/>
      <c r="G71" s="83"/>
      <c r="H71" s="83"/>
      <c r="I71" s="54"/>
      <c r="J71" s="83"/>
      <c r="K71" s="91"/>
    </row>
    <row r="72" spans="1:13">
      <c r="A72" s="83"/>
      <c r="B72" s="117"/>
      <c r="C72" s="95" t="s">
        <v>188</v>
      </c>
      <c r="D72" s="90"/>
      <c r="E72" s="90"/>
      <c r="F72" s="90"/>
      <c r="G72" s="90"/>
      <c r="H72" s="90"/>
      <c r="I72" s="58"/>
      <c r="J72" s="83"/>
      <c r="K72" s="91"/>
    </row>
    <row r="73" spans="1:13">
      <c r="A73" s="83"/>
      <c r="B73" s="213" t="s">
        <v>189</v>
      </c>
      <c r="C73" s="215" t="s">
        <v>190</v>
      </c>
      <c r="D73" s="216"/>
      <c r="E73" s="213" t="s">
        <v>191</v>
      </c>
      <c r="F73" s="215" t="s">
        <v>262</v>
      </c>
      <c r="G73" s="216"/>
      <c r="H73" s="155" t="s">
        <v>192</v>
      </c>
      <c r="I73" s="155" t="s">
        <v>193</v>
      </c>
      <c r="J73" s="155" t="s">
        <v>192</v>
      </c>
      <c r="K73" s="91"/>
    </row>
    <row r="74" spans="1:13">
      <c r="A74" s="83"/>
      <c r="B74" s="214"/>
      <c r="C74" s="217"/>
      <c r="D74" s="218"/>
      <c r="E74" s="214"/>
      <c r="F74" s="217"/>
      <c r="G74" s="218"/>
      <c r="H74" s="156" t="s">
        <v>194</v>
      </c>
      <c r="I74" s="156" t="s">
        <v>195</v>
      </c>
      <c r="J74" s="156" t="s">
        <v>196</v>
      </c>
      <c r="K74" s="91"/>
    </row>
    <row r="75" spans="1:13">
      <c r="A75" s="83"/>
      <c r="B75" s="157">
        <v>3</v>
      </c>
      <c r="C75" s="219" t="s">
        <v>280</v>
      </c>
      <c r="D75" s="220"/>
      <c r="E75" s="157" t="s">
        <v>197</v>
      </c>
      <c r="F75" s="221"/>
      <c r="G75" s="222"/>
      <c r="H75" s="158">
        <v>13355.51</v>
      </c>
      <c r="I75" s="158">
        <v>1</v>
      </c>
      <c r="J75" s="159">
        <f>H75*I75</f>
        <v>13355.51</v>
      </c>
      <c r="K75" s="91"/>
    </row>
    <row r="76" spans="1:13">
      <c r="A76" s="83"/>
      <c r="B76" s="157">
        <v>4</v>
      </c>
      <c r="C76" s="219" t="s">
        <v>280</v>
      </c>
      <c r="D76" s="220"/>
      <c r="E76" s="157" t="s">
        <v>281</v>
      </c>
      <c r="F76" s="221"/>
      <c r="G76" s="222"/>
      <c r="H76" s="158">
        <v>5.5</v>
      </c>
      <c r="I76" s="158">
        <v>121.77</v>
      </c>
      <c r="J76" s="159">
        <f>H76*I76</f>
        <v>669.73500000000001</v>
      </c>
      <c r="K76" s="91"/>
    </row>
    <row r="77" spans="1:13">
      <c r="A77" s="83"/>
      <c r="B77" s="157">
        <v>5</v>
      </c>
      <c r="C77" s="219" t="s">
        <v>282</v>
      </c>
      <c r="D77" s="220"/>
      <c r="E77" s="157" t="s">
        <v>197</v>
      </c>
      <c r="F77" s="221"/>
      <c r="G77" s="222"/>
      <c r="H77" s="158">
        <v>2869.99</v>
      </c>
      <c r="I77" s="158">
        <v>1</v>
      </c>
      <c r="J77" s="159">
        <f>H77*I77</f>
        <v>2869.99</v>
      </c>
      <c r="K77" s="91"/>
    </row>
    <row r="78" spans="1:13">
      <c r="A78" s="83"/>
      <c r="B78" s="157">
        <v>7</v>
      </c>
      <c r="C78" s="219" t="s">
        <v>282</v>
      </c>
      <c r="D78" s="220"/>
      <c r="E78" s="157" t="s">
        <v>281</v>
      </c>
      <c r="F78" s="221"/>
      <c r="G78" s="222"/>
      <c r="H78" s="158">
        <v>0.23</v>
      </c>
      <c r="I78" s="158">
        <v>121.77</v>
      </c>
      <c r="J78" s="159">
        <f>H78*I78</f>
        <v>28.007100000000001</v>
      </c>
      <c r="K78" s="91"/>
    </row>
    <row r="79" spans="1:13">
      <c r="A79" s="83"/>
      <c r="B79" s="157"/>
      <c r="C79" s="219"/>
      <c r="D79" s="220"/>
      <c r="E79" s="160"/>
      <c r="F79" s="221"/>
      <c r="G79" s="222"/>
      <c r="H79" s="160"/>
      <c r="I79" s="158"/>
      <c r="J79" s="159"/>
      <c r="K79" s="91"/>
    </row>
    <row r="80" spans="1:13">
      <c r="A80" s="94"/>
      <c r="B80" s="161"/>
      <c r="C80" s="224" t="s">
        <v>198</v>
      </c>
      <c r="D80" s="225"/>
      <c r="E80" s="225"/>
      <c r="F80" s="225"/>
      <c r="G80" s="225"/>
      <c r="H80" s="225"/>
      <c r="I80" s="226"/>
      <c r="J80" s="162">
        <f>SUM(J75:J79)</f>
        <v>16923.242099999999</v>
      </c>
      <c r="K80" s="96"/>
    </row>
    <row r="81" spans="1:11">
      <c r="A81" s="94"/>
      <c r="B81" s="163"/>
      <c r="C81" s="163"/>
      <c r="D81" s="163"/>
      <c r="E81" s="163"/>
      <c r="F81" s="163"/>
      <c r="G81" s="163"/>
      <c r="H81" s="163"/>
      <c r="I81" s="163"/>
      <c r="J81" s="164"/>
      <c r="K81" s="96"/>
    </row>
    <row r="82" spans="1:11">
      <c r="A82" s="83"/>
      <c r="B82" s="165"/>
      <c r="C82" s="166" t="s">
        <v>199</v>
      </c>
      <c r="D82" s="167"/>
      <c r="E82" s="167"/>
      <c r="F82" s="167"/>
      <c r="G82" s="167"/>
      <c r="H82" s="167"/>
      <c r="I82" s="167"/>
      <c r="J82" s="167"/>
      <c r="K82" s="91"/>
    </row>
    <row r="83" spans="1:11">
      <c r="A83" s="83"/>
      <c r="B83" s="213" t="s">
        <v>189</v>
      </c>
      <c r="C83" s="215" t="s">
        <v>200</v>
      </c>
      <c r="D83" s="227"/>
      <c r="E83" s="227"/>
      <c r="F83" s="227"/>
      <c r="G83" s="216"/>
      <c r="H83" s="155" t="s">
        <v>192</v>
      </c>
      <c r="I83" s="155" t="s">
        <v>193</v>
      </c>
      <c r="J83" s="155" t="s">
        <v>192</v>
      </c>
      <c r="K83" s="91"/>
    </row>
    <row r="84" spans="1:11">
      <c r="A84" s="83"/>
      <c r="B84" s="214"/>
      <c r="C84" s="217"/>
      <c r="D84" s="228"/>
      <c r="E84" s="228"/>
      <c r="F84" s="228"/>
      <c r="G84" s="218"/>
      <c r="H84" s="156" t="s">
        <v>194</v>
      </c>
      <c r="I84" s="156" t="s">
        <v>195</v>
      </c>
      <c r="J84" s="156" t="s">
        <v>196</v>
      </c>
      <c r="K84" s="91"/>
    </row>
    <row r="85" spans="1:11">
      <c r="A85" s="83"/>
      <c r="B85" s="157"/>
      <c r="C85" s="229" t="s">
        <v>201</v>
      </c>
      <c r="D85" s="230"/>
      <c r="E85" s="230"/>
      <c r="F85" s="230"/>
      <c r="G85" s="231"/>
      <c r="H85" s="160"/>
      <c r="I85" s="160">
        <v>1</v>
      </c>
      <c r="J85" s="159">
        <v>6305</v>
      </c>
      <c r="K85" s="91"/>
    </row>
    <row r="86" spans="1:11">
      <c r="A86" s="83"/>
      <c r="B86" s="157"/>
      <c r="C86" s="229"/>
      <c r="D86" s="230"/>
      <c r="E86" s="230"/>
      <c r="F86" s="230"/>
      <c r="G86" s="231"/>
      <c r="H86" s="158"/>
      <c r="I86" s="158"/>
      <c r="J86" s="159"/>
      <c r="K86" s="91"/>
    </row>
    <row r="87" spans="1:11">
      <c r="A87" s="83"/>
      <c r="B87" s="161"/>
      <c r="C87" s="224" t="s">
        <v>198</v>
      </c>
      <c r="D87" s="225"/>
      <c r="E87" s="225"/>
      <c r="F87" s="225"/>
      <c r="G87" s="225"/>
      <c r="H87" s="225"/>
      <c r="I87" s="226"/>
      <c r="J87" s="162">
        <f>SUM(J85:J86)</f>
        <v>6305</v>
      </c>
      <c r="K87" s="91"/>
    </row>
    <row r="88" spans="1:11">
      <c r="A88" s="83"/>
      <c r="B88" s="163"/>
      <c r="C88" s="163"/>
      <c r="D88" s="163"/>
      <c r="E88" s="163"/>
      <c r="F88" s="163"/>
      <c r="G88" s="163"/>
      <c r="H88" s="163"/>
      <c r="I88" s="163"/>
      <c r="J88" s="164">
        <f>J80+J87</f>
        <v>23228.242099999999</v>
      </c>
      <c r="K88" s="91"/>
    </row>
    <row r="89" spans="1:11">
      <c r="A89" s="83"/>
      <c r="B89" s="86">
        <v>2</v>
      </c>
      <c r="C89" s="80" t="s">
        <v>263</v>
      </c>
      <c r="D89" s="121"/>
      <c r="E89" s="121"/>
      <c r="F89" s="121"/>
      <c r="G89" s="121"/>
      <c r="H89" s="121"/>
      <c r="I89" s="121"/>
      <c r="J89" s="98"/>
      <c r="K89" s="91"/>
    </row>
    <row r="90" spans="1:11">
      <c r="A90" s="83"/>
      <c r="B90" s="86"/>
      <c r="C90" s="80"/>
      <c r="D90" s="121"/>
      <c r="E90" s="121"/>
      <c r="F90" s="121"/>
      <c r="G90" s="121"/>
      <c r="H90" s="121"/>
      <c r="I90" s="121"/>
      <c r="J90" s="98"/>
      <c r="K90" s="91"/>
    </row>
    <row r="91" spans="1:11">
      <c r="A91" s="83"/>
      <c r="B91" s="97"/>
      <c r="C91" s="99" t="s">
        <v>264</v>
      </c>
      <c r="D91" s="121"/>
      <c r="E91" s="121"/>
      <c r="F91" s="121"/>
      <c r="G91" s="121"/>
      <c r="H91" s="121"/>
      <c r="I91" s="121"/>
      <c r="J91" s="98"/>
      <c r="K91" s="91"/>
    </row>
    <row r="92" spans="1:11">
      <c r="A92" s="83"/>
      <c r="B92" s="97"/>
      <c r="C92" s="99"/>
      <c r="D92" s="72" t="s">
        <v>265</v>
      </c>
      <c r="E92" s="121"/>
      <c r="F92" s="121"/>
      <c r="G92" s="121"/>
      <c r="H92" s="121"/>
      <c r="I92" s="121"/>
      <c r="J92" s="98"/>
      <c r="K92" s="91"/>
    </row>
    <row r="93" spans="1:11">
      <c r="A93" s="83"/>
      <c r="B93" s="97"/>
      <c r="C93" s="99" t="s">
        <v>266</v>
      </c>
      <c r="D93" s="121"/>
      <c r="E93" s="121"/>
      <c r="F93" s="121"/>
      <c r="G93" s="121"/>
      <c r="H93" s="121"/>
      <c r="I93" s="121"/>
      <c r="J93" s="98"/>
      <c r="K93" s="91"/>
    </row>
    <row r="94" spans="1:11">
      <c r="A94" s="83"/>
      <c r="B94" s="97"/>
      <c r="C94" s="99"/>
      <c r="D94" s="72" t="s">
        <v>267</v>
      </c>
      <c r="E94" s="121"/>
      <c r="F94" s="121"/>
      <c r="G94" s="121"/>
      <c r="H94" s="121"/>
      <c r="I94" s="121"/>
      <c r="J94" s="98"/>
      <c r="K94" s="91"/>
    </row>
    <row r="95" spans="1:11">
      <c r="A95" s="83"/>
      <c r="B95" s="97"/>
      <c r="C95" s="99" t="s">
        <v>268</v>
      </c>
      <c r="D95" s="121"/>
      <c r="E95" s="121"/>
      <c r="F95" s="121"/>
      <c r="G95" s="121"/>
      <c r="H95" s="121"/>
      <c r="I95" s="121"/>
      <c r="J95" s="98"/>
      <c r="K95" s="91"/>
    </row>
    <row r="96" spans="1:11">
      <c r="A96" s="83"/>
      <c r="B96" s="97"/>
      <c r="C96" s="121"/>
      <c r="D96" s="72" t="s">
        <v>269</v>
      </c>
      <c r="E96" s="121"/>
      <c r="F96" s="121"/>
      <c r="G96" s="121"/>
      <c r="H96" s="121"/>
      <c r="I96" s="121"/>
      <c r="J96" s="98"/>
      <c r="K96" s="91"/>
    </row>
    <row r="97" spans="1:11">
      <c r="A97" s="54"/>
      <c r="B97" s="121"/>
      <c r="C97" s="121"/>
      <c r="D97" s="121"/>
      <c r="E97" s="121"/>
      <c r="F97" s="121"/>
      <c r="G97" s="121"/>
      <c r="H97" s="121"/>
      <c r="I97" s="121"/>
      <c r="J97" s="65"/>
      <c r="K97" s="51"/>
    </row>
    <row r="98" spans="1:11">
      <c r="A98" s="54"/>
      <c r="B98" s="119">
        <v>3</v>
      </c>
      <c r="C98" s="76" t="s">
        <v>202</v>
      </c>
      <c r="D98" s="121"/>
      <c r="E98" s="121"/>
      <c r="F98" s="121"/>
      <c r="G98" s="121"/>
      <c r="H98" s="121"/>
      <c r="I98" s="66"/>
      <c r="J98" s="65"/>
      <c r="K98" s="51"/>
    </row>
    <row r="99" spans="1:11">
      <c r="A99" s="54"/>
      <c r="B99" s="121"/>
      <c r="C99" s="67" t="s">
        <v>203</v>
      </c>
      <c r="D99" s="121"/>
      <c r="E99" s="121"/>
      <c r="F99" s="121"/>
      <c r="G99" s="121"/>
      <c r="H99" s="121"/>
      <c r="I99" s="66"/>
      <c r="J99" s="65"/>
      <c r="K99" s="51"/>
    </row>
    <row r="100" spans="1:11">
      <c r="A100" s="54"/>
      <c r="B100" s="63"/>
      <c r="C100" s="94" t="s">
        <v>204</v>
      </c>
      <c r="D100" s="83"/>
      <c r="E100" s="83"/>
      <c r="F100" s="83"/>
      <c r="G100" s="83"/>
      <c r="H100" s="83"/>
      <c r="I100" s="68">
        <f>[8]Aktivet!G14</f>
        <v>70096625</v>
      </c>
      <c r="J100" s="65"/>
      <c r="K100" s="51"/>
    </row>
    <row r="101" spans="1:11">
      <c r="A101" s="54"/>
      <c r="B101" s="97" t="s">
        <v>205</v>
      </c>
      <c r="C101" s="83" t="s">
        <v>283</v>
      </c>
      <c r="D101" s="83"/>
      <c r="E101" s="83"/>
      <c r="F101" s="83"/>
      <c r="G101" s="83"/>
      <c r="H101" s="117"/>
      <c r="I101" s="168"/>
      <c r="J101" s="65"/>
      <c r="K101" s="51"/>
    </row>
    <row r="102" spans="1:11">
      <c r="A102" s="54"/>
      <c r="B102" s="97" t="s">
        <v>205</v>
      </c>
      <c r="C102" s="83" t="s">
        <v>284</v>
      </c>
      <c r="D102" s="83"/>
      <c r="E102" s="83"/>
      <c r="F102" s="83"/>
      <c r="G102" s="83"/>
      <c r="H102" s="117"/>
      <c r="I102" s="69"/>
      <c r="J102" s="65"/>
      <c r="K102" s="51"/>
    </row>
    <row r="103" spans="1:11">
      <c r="A103" s="54"/>
      <c r="B103" s="97" t="s">
        <v>205</v>
      </c>
      <c r="C103" s="54" t="s">
        <v>285</v>
      </c>
      <c r="D103" s="83"/>
      <c r="E103" s="83"/>
      <c r="F103" s="83"/>
      <c r="G103" s="83"/>
      <c r="H103" s="117"/>
      <c r="I103" s="69"/>
      <c r="J103" s="65"/>
      <c r="K103" s="51"/>
    </row>
    <row r="104" spans="1:11">
      <c r="A104" s="54"/>
      <c r="B104" s="121"/>
      <c r="C104" s="41"/>
      <c r="D104" s="64" t="s">
        <v>286</v>
      </c>
      <c r="E104" s="121"/>
      <c r="F104" s="83"/>
      <c r="G104" s="83"/>
      <c r="H104" s="121"/>
      <c r="I104" s="66"/>
      <c r="J104" s="65"/>
      <c r="K104" s="51"/>
    </row>
    <row r="105" spans="1:11">
      <c r="A105" s="54"/>
      <c r="B105" s="119">
        <v>4</v>
      </c>
      <c r="C105" s="76" t="s">
        <v>206</v>
      </c>
      <c r="D105" s="121"/>
      <c r="E105" s="121"/>
      <c r="F105" s="121"/>
      <c r="G105" s="121"/>
      <c r="H105" s="121"/>
      <c r="I105" s="66">
        <f>I109+I110</f>
        <v>893511</v>
      </c>
      <c r="J105" s="65"/>
      <c r="K105" s="51"/>
    </row>
    <row r="106" spans="1:11">
      <c r="A106" s="54"/>
      <c r="B106" s="121"/>
      <c r="C106" s="67" t="s">
        <v>270</v>
      </c>
      <c r="D106" s="121"/>
      <c r="E106" s="121"/>
      <c r="F106" s="121"/>
      <c r="G106" s="121"/>
      <c r="H106" s="121"/>
      <c r="I106" s="68"/>
      <c r="J106" s="65"/>
      <c r="K106" s="51"/>
    </row>
    <row r="107" spans="1:11">
      <c r="A107" s="54"/>
      <c r="B107" s="97" t="s">
        <v>205</v>
      </c>
      <c r="C107" s="82" t="s">
        <v>287</v>
      </c>
      <c r="D107" s="121"/>
      <c r="E107" s="121"/>
      <c r="F107" s="121"/>
      <c r="G107" s="121"/>
      <c r="H107" s="121"/>
      <c r="I107" s="68"/>
      <c r="J107" s="65"/>
      <c r="K107" s="51"/>
    </row>
    <row r="108" spans="1:11">
      <c r="A108" s="54"/>
      <c r="B108" s="97" t="s">
        <v>205</v>
      </c>
      <c r="C108" s="82" t="s">
        <v>288</v>
      </c>
      <c r="D108" s="121"/>
      <c r="E108" s="121"/>
      <c r="F108" s="121"/>
      <c r="G108" s="121"/>
      <c r="H108" s="121"/>
      <c r="I108" s="68"/>
      <c r="J108" s="65"/>
      <c r="K108" s="51"/>
    </row>
    <row r="109" spans="1:11">
      <c r="A109" s="54"/>
      <c r="B109" s="97" t="s">
        <v>205</v>
      </c>
      <c r="C109" s="82" t="s">
        <v>289</v>
      </c>
      <c r="D109" s="121"/>
      <c r="E109" s="121"/>
      <c r="F109" s="121"/>
      <c r="G109" s="121"/>
      <c r="H109" s="121"/>
      <c r="I109" s="68">
        <f>[8]Aktivet!G23</f>
        <v>837042</v>
      </c>
      <c r="J109" s="65"/>
      <c r="K109" s="51"/>
    </row>
    <row r="110" spans="1:11">
      <c r="A110" s="54"/>
      <c r="B110" s="121" t="s">
        <v>205</v>
      </c>
      <c r="C110" s="41" t="s">
        <v>290</v>
      </c>
      <c r="D110" s="121"/>
      <c r="E110" s="121"/>
      <c r="F110" s="121"/>
      <c r="G110" s="121"/>
      <c r="H110" s="121"/>
      <c r="I110" s="68">
        <f>[8]Aktivet!G25</f>
        <v>56469</v>
      </c>
      <c r="J110" s="65"/>
      <c r="K110" s="51"/>
    </row>
    <row r="111" spans="1:11">
      <c r="A111" s="54"/>
      <c r="B111" s="97" t="s">
        <v>205</v>
      </c>
      <c r="C111" s="82" t="s">
        <v>291</v>
      </c>
      <c r="D111" s="121"/>
      <c r="E111" s="121"/>
      <c r="F111" s="121"/>
      <c r="G111" s="121"/>
      <c r="H111" s="121"/>
      <c r="I111" s="68"/>
      <c r="J111" s="65"/>
      <c r="K111" s="51"/>
    </row>
    <row r="112" spans="1:11">
      <c r="A112" s="54"/>
      <c r="B112" s="97" t="s">
        <v>205</v>
      </c>
      <c r="C112" s="82" t="s">
        <v>292</v>
      </c>
      <c r="D112" s="121"/>
      <c r="E112" s="121"/>
      <c r="F112" s="121"/>
      <c r="G112" s="121"/>
      <c r="H112" s="121"/>
      <c r="I112" s="68"/>
      <c r="J112" s="65"/>
      <c r="K112" s="51"/>
    </row>
    <row r="113" spans="1:11">
      <c r="A113" s="54"/>
      <c r="B113" s="121"/>
      <c r="C113" s="41"/>
      <c r="D113" s="64" t="s">
        <v>217</v>
      </c>
      <c r="E113" s="121"/>
      <c r="F113" s="121"/>
      <c r="G113" s="121"/>
      <c r="H113" s="121"/>
      <c r="I113" s="66"/>
      <c r="J113" s="65"/>
      <c r="K113" s="51"/>
    </row>
    <row r="114" spans="1:11">
      <c r="A114" s="83"/>
      <c r="B114" s="100" t="s">
        <v>207</v>
      </c>
      <c r="C114" s="101" t="s">
        <v>208</v>
      </c>
      <c r="D114" s="83"/>
      <c r="E114" s="83"/>
      <c r="F114" s="117"/>
      <c r="G114" s="82"/>
      <c r="H114" s="117"/>
      <c r="I114" s="66"/>
      <c r="J114" s="83"/>
      <c r="K114" s="91"/>
    </row>
    <row r="115" spans="1:11">
      <c r="A115" s="83"/>
      <c r="B115" s="102"/>
      <c r="C115" s="169"/>
      <c r="D115" s="83"/>
      <c r="E115" s="83"/>
      <c r="F115" s="117"/>
      <c r="G115" s="82"/>
      <c r="H115" s="117"/>
      <c r="I115" s="66"/>
      <c r="J115" s="83"/>
      <c r="K115" s="91"/>
    </row>
    <row r="116" spans="1:11">
      <c r="A116" s="83"/>
      <c r="B116" s="102">
        <v>8</v>
      </c>
      <c r="C116" s="103" t="s">
        <v>209</v>
      </c>
      <c r="D116" s="83"/>
      <c r="E116" s="83"/>
      <c r="F116" s="83"/>
      <c r="G116" s="82"/>
      <c r="H116" s="117"/>
      <c r="I116" s="66"/>
      <c r="J116" s="83"/>
      <c r="K116" s="91"/>
    </row>
    <row r="117" spans="1:11">
      <c r="A117" s="83"/>
      <c r="B117" s="102"/>
      <c r="C117" s="99" t="s">
        <v>210</v>
      </c>
      <c r="D117" s="83"/>
      <c r="E117" s="83"/>
      <c r="F117" s="83"/>
      <c r="G117" s="82"/>
      <c r="H117" s="117"/>
      <c r="I117" s="66"/>
      <c r="J117" s="83"/>
      <c r="K117" s="91"/>
    </row>
    <row r="118" spans="1:11">
      <c r="A118" s="83"/>
      <c r="B118" s="102"/>
      <c r="C118" s="99" t="s">
        <v>211</v>
      </c>
      <c r="D118" s="83"/>
      <c r="E118" s="83"/>
      <c r="F118" s="83"/>
      <c r="G118" s="82"/>
      <c r="H118" s="117"/>
      <c r="I118" s="66"/>
      <c r="J118" s="83"/>
      <c r="K118" s="91"/>
    </row>
    <row r="119" spans="1:11">
      <c r="A119" s="83"/>
      <c r="B119" s="102"/>
      <c r="C119" s="99" t="s">
        <v>212</v>
      </c>
      <c r="D119" s="83"/>
      <c r="E119" s="83"/>
      <c r="F119" s="83"/>
      <c r="G119" s="82"/>
      <c r="H119" s="117"/>
      <c r="I119" s="66"/>
      <c r="J119" s="83"/>
      <c r="K119" s="91"/>
    </row>
    <row r="120" spans="1:11">
      <c r="A120" s="83"/>
      <c r="B120" s="102"/>
      <c r="C120" s="99" t="s">
        <v>213</v>
      </c>
      <c r="D120" s="83"/>
      <c r="E120" s="83"/>
      <c r="F120" s="83"/>
      <c r="G120" s="82"/>
      <c r="H120" s="117"/>
      <c r="I120" s="55"/>
      <c r="J120" s="83"/>
      <c r="K120" s="91"/>
    </row>
    <row r="121" spans="1:11">
      <c r="A121" s="83"/>
      <c r="B121" s="117"/>
      <c r="C121" s="103"/>
      <c r="D121" s="103"/>
      <c r="E121" s="103"/>
      <c r="F121" s="103"/>
      <c r="G121" s="103"/>
      <c r="H121" s="117"/>
      <c r="I121" s="169"/>
      <c r="J121" s="83"/>
      <c r="K121" s="91"/>
    </row>
    <row r="122" spans="1:11">
      <c r="A122" s="83"/>
      <c r="B122" s="117"/>
      <c r="C122" s="83" t="s">
        <v>214</v>
      </c>
      <c r="D122" s="64"/>
      <c r="E122" s="103"/>
      <c r="F122" s="103"/>
      <c r="G122" s="103"/>
      <c r="H122" s="117"/>
      <c r="I122" s="68">
        <f>[8]AAM!I11</f>
        <v>1037062</v>
      </c>
      <c r="J122" s="83"/>
      <c r="K122" s="91"/>
    </row>
    <row r="123" spans="1:11">
      <c r="A123" s="83"/>
      <c r="B123" s="117"/>
      <c r="C123" s="83" t="s">
        <v>215</v>
      </c>
      <c r="D123" s="64"/>
      <c r="E123" s="103"/>
      <c r="F123" s="103"/>
      <c r="G123" s="103"/>
      <c r="H123" s="117"/>
      <c r="I123" s="69"/>
      <c r="J123" s="83"/>
      <c r="K123" s="91"/>
    </row>
    <row r="124" spans="1:11">
      <c r="A124" s="83"/>
      <c r="B124" s="117"/>
      <c r="C124" s="83" t="s">
        <v>216</v>
      </c>
      <c r="D124" s="64"/>
      <c r="E124" s="103"/>
      <c r="F124" s="103"/>
      <c r="G124" s="103"/>
      <c r="H124" s="117"/>
      <c r="I124" s="69"/>
      <c r="J124" s="83"/>
      <c r="K124" s="91"/>
    </row>
    <row r="125" spans="1:11">
      <c r="A125" s="83"/>
      <c r="B125" s="117"/>
      <c r="C125" s="103"/>
      <c r="D125" s="64" t="s">
        <v>217</v>
      </c>
      <c r="E125" s="103"/>
      <c r="F125" s="103"/>
      <c r="G125" s="103"/>
      <c r="H125" s="117"/>
      <c r="I125" s="66"/>
      <c r="J125" s="83"/>
      <c r="K125" s="91"/>
    </row>
    <row r="126" spans="1:11">
      <c r="A126" s="83"/>
      <c r="B126" s="117"/>
      <c r="C126" s="103"/>
      <c r="D126" s="64"/>
      <c r="E126" s="103"/>
      <c r="F126" s="103"/>
      <c r="G126" s="103"/>
      <c r="H126" s="117"/>
      <c r="I126" s="66"/>
      <c r="J126" s="83"/>
      <c r="K126" s="91"/>
    </row>
    <row r="127" spans="1:11">
      <c r="A127" s="83"/>
      <c r="B127" s="100" t="s">
        <v>218</v>
      </c>
      <c r="C127" s="81" t="s">
        <v>219</v>
      </c>
      <c r="D127" s="93"/>
      <c r="E127" s="90"/>
      <c r="F127" s="90"/>
      <c r="G127" s="83"/>
      <c r="H127" s="117"/>
      <c r="I127" s="66"/>
      <c r="J127" s="83"/>
      <c r="K127" s="91"/>
    </row>
    <row r="128" spans="1:11">
      <c r="A128" s="83"/>
      <c r="B128" s="100"/>
      <c r="C128" s="81"/>
      <c r="D128" s="93"/>
      <c r="E128" s="90"/>
      <c r="F128" s="90"/>
      <c r="G128" s="83"/>
      <c r="H128" s="117"/>
      <c r="I128" s="66"/>
      <c r="J128" s="83"/>
      <c r="K128" s="91"/>
    </row>
    <row r="129" spans="1:11">
      <c r="A129" s="83"/>
      <c r="B129" s="86">
        <v>13</v>
      </c>
      <c r="C129" s="80" t="s">
        <v>220</v>
      </c>
      <c r="D129" s="93"/>
      <c r="E129" s="90"/>
      <c r="F129" s="90"/>
      <c r="G129" s="83"/>
      <c r="H129" s="117"/>
      <c r="I129" s="66"/>
      <c r="J129" s="83"/>
      <c r="K129" s="91"/>
    </row>
    <row r="130" spans="1:11">
      <c r="A130" s="83"/>
      <c r="B130" s="102"/>
      <c r="C130" s="99" t="s">
        <v>293</v>
      </c>
      <c r="D130" s="93"/>
      <c r="E130" s="90"/>
      <c r="F130" s="90"/>
      <c r="G130" s="83"/>
      <c r="H130" s="117"/>
      <c r="I130" s="68">
        <f>[8]Pasivet!F8</f>
        <v>2432000</v>
      </c>
      <c r="J130" s="83"/>
      <c r="K130" s="91"/>
    </row>
    <row r="131" spans="1:11">
      <c r="A131" s="83"/>
      <c r="B131" s="102"/>
      <c r="C131" s="170" t="s">
        <v>294</v>
      </c>
      <c r="D131" s="93"/>
      <c r="E131" s="90"/>
      <c r="F131" s="90"/>
      <c r="G131" s="83"/>
      <c r="H131" s="117"/>
      <c r="I131" s="66">
        <f>[8]Pasivet!F9</f>
        <v>0</v>
      </c>
      <c r="J131" s="83"/>
      <c r="K131" s="91"/>
    </row>
    <row r="132" spans="1:11">
      <c r="A132" s="83"/>
      <c r="B132" s="102"/>
      <c r="C132" s="99"/>
      <c r="D132" s="93"/>
      <c r="E132" s="90"/>
      <c r="F132" s="90"/>
      <c r="G132" s="83"/>
      <c r="H132" s="117"/>
      <c r="I132" s="66"/>
      <c r="J132" s="83"/>
      <c r="K132" s="91"/>
    </row>
    <row r="133" spans="1:11">
      <c r="A133" s="83"/>
      <c r="B133" s="102"/>
      <c r="C133" s="99" t="s">
        <v>221</v>
      </c>
      <c r="D133" s="93"/>
      <c r="E133" s="90"/>
      <c r="F133" s="90"/>
      <c r="G133" s="83"/>
      <c r="H133" s="117"/>
      <c r="I133" s="68"/>
      <c r="J133" s="83"/>
      <c r="K133" s="91"/>
    </row>
    <row r="134" spans="1:11">
      <c r="A134" s="83"/>
      <c r="B134" s="97" t="s">
        <v>205</v>
      </c>
      <c r="C134" s="82" t="s">
        <v>222</v>
      </c>
      <c r="D134" s="93"/>
      <c r="E134" s="90"/>
      <c r="F134" s="90"/>
      <c r="G134" s="83"/>
      <c r="H134" s="117"/>
      <c r="I134" s="68">
        <f>[8]Pasivet!F10</f>
        <v>15293152</v>
      </c>
      <c r="J134" s="83"/>
      <c r="K134" s="91"/>
    </row>
    <row r="135" spans="1:11">
      <c r="A135" s="83"/>
      <c r="B135" s="97"/>
      <c r="C135" s="82"/>
      <c r="D135" s="64" t="s">
        <v>223</v>
      </c>
      <c r="E135" s="90"/>
      <c r="F135" s="90"/>
      <c r="G135" s="83"/>
      <c r="H135" s="117"/>
      <c r="I135" s="68"/>
      <c r="J135" s="83"/>
      <c r="K135" s="91"/>
    </row>
    <row r="136" spans="1:11">
      <c r="A136" s="83"/>
      <c r="B136" s="97" t="s">
        <v>205</v>
      </c>
      <c r="C136" s="82" t="s">
        <v>224</v>
      </c>
      <c r="D136" s="93"/>
      <c r="E136" s="90"/>
      <c r="F136" s="90"/>
      <c r="G136" s="83"/>
      <c r="H136" s="117"/>
      <c r="I136" s="68"/>
      <c r="J136" s="83"/>
      <c r="K136" s="91"/>
    </row>
    <row r="137" spans="1:11">
      <c r="A137" s="83"/>
      <c r="B137" s="102"/>
      <c r="C137" s="99"/>
      <c r="D137" s="64" t="s">
        <v>295</v>
      </c>
      <c r="E137" s="90"/>
      <c r="F137" s="90"/>
      <c r="G137" s="83"/>
      <c r="H137" s="117"/>
      <c r="I137" s="66"/>
      <c r="J137" s="83"/>
      <c r="K137" s="91"/>
    </row>
    <row r="138" spans="1:11">
      <c r="A138" s="83"/>
      <c r="B138" s="97"/>
      <c r="C138" s="99"/>
      <c r="D138" s="93"/>
      <c r="E138" s="90"/>
      <c r="F138" s="90"/>
      <c r="G138" s="83"/>
      <c r="H138" s="117"/>
      <c r="I138" s="66"/>
      <c r="J138" s="83"/>
      <c r="K138" s="91"/>
    </row>
    <row r="139" spans="1:11">
      <c r="A139" s="83"/>
      <c r="B139" s="82"/>
      <c r="C139" s="99" t="s">
        <v>225</v>
      </c>
      <c r="D139" s="93"/>
      <c r="E139" s="90"/>
      <c r="F139" s="90"/>
      <c r="G139" s="83"/>
      <c r="H139" s="117"/>
      <c r="I139" s="68"/>
      <c r="J139" s="83"/>
      <c r="K139" s="91"/>
    </row>
    <row r="140" spans="1:11">
      <c r="A140" s="83"/>
      <c r="B140" s="97" t="s">
        <v>205</v>
      </c>
      <c r="C140" s="82" t="s">
        <v>226</v>
      </c>
      <c r="D140" s="93"/>
      <c r="E140" s="90"/>
      <c r="F140" s="90"/>
      <c r="G140" s="83"/>
      <c r="H140" s="117"/>
      <c r="I140" s="68">
        <f>832000</f>
        <v>832000</v>
      </c>
      <c r="J140" s="83"/>
      <c r="K140" s="91"/>
    </row>
    <row r="141" spans="1:11">
      <c r="A141" s="83"/>
      <c r="B141" s="97" t="s">
        <v>205</v>
      </c>
      <c r="C141" s="82" t="s">
        <v>296</v>
      </c>
      <c r="D141" s="93"/>
      <c r="E141" s="90"/>
      <c r="F141" s="90"/>
      <c r="G141" s="83"/>
      <c r="H141" s="117"/>
      <c r="I141" s="68"/>
      <c r="J141" s="83"/>
      <c r="K141" s="91"/>
    </row>
    <row r="142" spans="1:11">
      <c r="A142" s="83"/>
      <c r="B142" s="97" t="s">
        <v>205</v>
      </c>
      <c r="C142" s="82" t="s">
        <v>227</v>
      </c>
      <c r="D142" s="93"/>
      <c r="E142" s="90"/>
      <c r="F142" s="90"/>
      <c r="G142" s="83"/>
      <c r="H142" s="117"/>
      <c r="I142" s="68">
        <v>271854</v>
      </c>
      <c r="J142" s="83"/>
      <c r="K142" s="91"/>
    </row>
    <row r="143" spans="1:11">
      <c r="A143" s="83"/>
      <c r="B143" s="97" t="s">
        <v>205</v>
      </c>
      <c r="C143" s="82" t="s">
        <v>228</v>
      </c>
      <c r="D143" s="93"/>
      <c r="E143" s="90"/>
      <c r="F143" s="90"/>
      <c r="G143" s="83"/>
      <c r="H143" s="117"/>
      <c r="I143" s="68"/>
      <c r="J143" s="83"/>
      <c r="K143" s="91"/>
    </row>
    <row r="144" spans="1:11">
      <c r="A144" s="83"/>
      <c r="B144" s="97" t="s">
        <v>205</v>
      </c>
      <c r="C144" s="82" t="s">
        <v>271</v>
      </c>
      <c r="D144" s="93"/>
      <c r="E144" s="90"/>
      <c r="F144" s="90"/>
      <c r="G144" s="83"/>
      <c r="H144" s="117"/>
      <c r="I144" s="68"/>
      <c r="J144" s="83"/>
      <c r="K144" s="91"/>
    </row>
    <row r="145" spans="1:11">
      <c r="A145" s="83"/>
      <c r="B145" s="97"/>
      <c r="C145" s="99"/>
      <c r="D145" s="93"/>
      <c r="E145" s="90"/>
      <c r="F145" s="90"/>
      <c r="G145" s="83"/>
      <c r="H145" s="117"/>
      <c r="I145" s="66"/>
      <c r="J145" s="83"/>
      <c r="K145" s="91"/>
    </row>
    <row r="146" spans="1:11">
      <c r="A146" s="83"/>
      <c r="B146" s="82"/>
      <c r="C146" s="99" t="s">
        <v>229</v>
      </c>
      <c r="D146" s="93"/>
      <c r="E146" s="90"/>
      <c r="F146" s="90"/>
      <c r="G146" s="83"/>
      <c r="H146" s="117"/>
      <c r="I146" s="68"/>
      <c r="J146" s="83"/>
      <c r="K146" s="91"/>
    </row>
    <row r="147" spans="1:11">
      <c r="A147" s="83"/>
      <c r="B147" s="97" t="s">
        <v>205</v>
      </c>
      <c r="C147" s="82" t="s">
        <v>230</v>
      </c>
      <c r="D147" s="93"/>
      <c r="E147" s="90"/>
      <c r="F147" s="90"/>
      <c r="G147" s="83"/>
      <c r="H147" s="117"/>
      <c r="I147" s="68"/>
      <c r="J147" s="83"/>
      <c r="K147" s="91"/>
    </row>
    <row r="148" spans="1:11">
      <c r="A148" s="83"/>
      <c r="B148" s="97" t="s">
        <v>205</v>
      </c>
      <c r="C148" s="82" t="s">
        <v>231</v>
      </c>
      <c r="D148" s="93"/>
      <c r="E148" s="90"/>
      <c r="F148" s="90"/>
      <c r="G148" s="83"/>
      <c r="H148" s="117"/>
      <c r="I148" s="68">
        <v>12532</v>
      </c>
      <c r="J148" s="83"/>
      <c r="K148" s="91"/>
    </row>
    <row r="149" spans="1:11">
      <c r="A149" s="83"/>
      <c r="B149" s="97" t="s">
        <v>205</v>
      </c>
      <c r="C149" s="82" t="s">
        <v>232</v>
      </c>
      <c r="D149" s="93"/>
      <c r="E149" s="90"/>
      <c r="F149" s="90"/>
      <c r="G149" s="83"/>
      <c r="H149" s="117"/>
      <c r="I149" s="68"/>
      <c r="J149" s="83"/>
      <c r="K149" s="91"/>
    </row>
    <row r="150" spans="1:11">
      <c r="A150" s="83"/>
      <c r="B150" s="97" t="s">
        <v>205</v>
      </c>
      <c r="C150" s="82" t="s">
        <v>233</v>
      </c>
      <c r="D150" s="93"/>
      <c r="E150" s="90"/>
      <c r="F150" s="90"/>
      <c r="G150" s="83"/>
      <c r="H150" s="117"/>
      <c r="I150" s="68">
        <f>[8]PASH!G37</f>
        <v>708319</v>
      </c>
      <c r="J150" s="83"/>
      <c r="K150" s="91"/>
    </row>
    <row r="151" spans="1:11">
      <c r="A151" s="83"/>
      <c r="B151" s="97" t="s">
        <v>205</v>
      </c>
      <c r="C151" s="82" t="s">
        <v>234</v>
      </c>
      <c r="D151" s="93"/>
      <c r="E151" s="90"/>
      <c r="F151" s="90"/>
      <c r="G151" s="83"/>
      <c r="H151" s="117"/>
      <c r="I151" s="68">
        <f>178935+224961</f>
        <v>403896</v>
      </c>
      <c r="J151" s="83"/>
      <c r="K151" s="91"/>
    </row>
    <row r="152" spans="1:11">
      <c r="A152" s="83"/>
      <c r="B152" s="97" t="s">
        <v>205</v>
      </c>
      <c r="C152" s="82" t="s">
        <v>235</v>
      </c>
      <c r="D152" s="93"/>
      <c r="E152" s="90"/>
      <c r="F152" s="90"/>
      <c r="G152" s="83"/>
      <c r="H152" s="117"/>
      <c r="I152" s="68"/>
      <c r="J152" s="83"/>
      <c r="K152" s="91"/>
    </row>
    <row r="153" spans="1:11">
      <c r="A153" s="83"/>
      <c r="B153" s="97" t="s">
        <v>205</v>
      </c>
      <c r="C153" s="82" t="s">
        <v>236</v>
      </c>
      <c r="D153" s="93"/>
      <c r="E153" s="90"/>
      <c r="F153" s="90"/>
      <c r="G153" s="83"/>
      <c r="H153" s="117"/>
      <c r="I153" s="68"/>
      <c r="J153" s="83"/>
      <c r="K153" s="91"/>
    </row>
    <row r="154" spans="1:11">
      <c r="A154" s="83"/>
      <c r="B154" s="97" t="s">
        <v>205</v>
      </c>
      <c r="C154" s="82" t="s">
        <v>237</v>
      </c>
      <c r="D154" s="93"/>
      <c r="E154" s="90"/>
      <c r="F154" s="90"/>
      <c r="G154" s="83"/>
      <c r="H154" s="117"/>
      <c r="I154" s="68">
        <v>4500</v>
      </c>
      <c r="J154" s="83"/>
      <c r="K154" s="91"/>
    </row>
    <row r="155" spans="1:11">
      <c r="A155" s="83"/>
      <c r="B155" s="97"/>
      <c r="C155" s="99"/>
      <c r="D155" s="93"/>
      <c r="E155" s="90"/>
      <c r="F155" s="90"/>
      <c r="G155" s="83"/>
      <c r="H155" s="117"/>
      <c r="I155" s="66"/>
      <c r="J155" s="83"/>
      <c r="K155" s="91"/>
    </row>
    <row r="156" spans="1:11">
      <c r="A156" s="83"/>
      <c r="B156" s="82"/>
      <c r="C156" s="99" t="s">
        <v>297</v>
      </c>
      <c r="D156" s="93"/>
      <c r="E156" s="90"/>
      <c r="F156" s="90"/>
      <c r="G156" s="83"/>
      <c r="H156" s="117"/>
      <c r="I156" s="68"/>
      <c r="J156" s="83"/>
      <c r="K156" s="91"/>
    </row>
    <row r="157" spans="1:11">
      <c r="A157" s="83"/>
      <c r="B157" s="97" t="s">
        <v>205</v>
      </c>
      <c r="C157" s="82" t="s">
        <v>298</v>
      </c>
      <c r="D157" s="93"/>
      <c r="E157" s="90"/>
      <c r="F157" s="90"/>
      <c r="G157" s="83"/>
      <c r="H157" s="117"/>
      <c r="I157" s="68">
        <f>[8]Pasivet!F16</f>
        <v>28146666</v>
      </c>
      <c r="J157" s="83"/>
      <c r="K157" s="91"/>
    </row>
    <row r="158" spans="1:11">
      <c r="A158" s="83"/>
      <c r="B158" s="97" t="s">
        <v>205</v>
      </c>
      <c r="C158" s="82" t="s">
        <v>299</v>
      </c>
      <c r="D158" s="93"/>
      <c r="E158" s="90"/>
      <c r="F158" s="90"/>
      <c r="G158" s="83"/>
      <c r="H158" s="117"/>
      <c r="I158" s="68"/>
      <c r="J158" s="83"/>
      <c r="K158" s="91"/>
    </row>
    <row r="159" spans="1:11">
      <c r="A159" s="83"/>
      <c r="B159" s="97"/>
      <c r="C159" s="99"/>
      <c r="D159" s="93"/>
      <c r="E159" s="90"/>
      <c r="F159" s="90"/>
      <c r="G159" s="83"/>
      <c r="H159" s="117"/>
      <c r="I159" s="66"/>
      <c r="J159" s="83"/>
      <c r="K159" s="91"/>
    </row>
    <row r="160" spans="1:11">
      <c r="A160" s="83"/>
      <c r="B160" s="102"/>
      <c r="C160" s="93"/>
      <c r="D160" s="93"/>
      <c r="E160" s="90"/>
      <c r="F160" s="90"/>
      <c r="G160" s="83"/>
      <c r="H160" s="117"/>
      <c r="I160" s="66"/>
      <c r="J160" s="83"/>
      <c r="K160" s="91"/>
    </row>
    <row r="161" spans="1:11">
      <c r="A161" s="83"/>
      <c r="B161" s="86">
        <v>22</v>
      </c>
      <c r="C161" s="80" t="s">
        <v>238</v>
      </c>
      <c r="D161" s="93"/>
      <c r="E161" s="90"/>
      <c r="F161" s="90"/>
      <c r="G161" s="83"/>
      <c r="H161" s="117"/>
      <c r="I161" s="69"/>
      <c r="J161" s="83"/>
      <c r="K161" s="91"/>
    </row>
    <row r="162" spans="1:11">
      <c r="A162" s="83"/>
      <c r="B162" s="86">
        <v>23</v>
      </c>
      <c r="C162" s="80" t="s">
        <v>239</v>
      </c>
      <c r="D162" s="93"/>
      <c r="E162" s="90"/>
      <c r="F162" s="90"/>
      <c r="G162" s="83"/>
      <c r="H162" s="117"/>
      <c r="I162" s="69">
        <v>100000</v>
      </c>
      <c r="J162" s="83"/>
      <c r="K162" s="91"/>
    </row>
    <row r="163" spans="1:11">
      <c r="A163" s="83"/>
      <c r="B163" s="86">
        <v>24</v>
      </c>
      <c r="C163" s="80" t="s">
        <v>240</v>
      </c>
      <c r="D163" s="93"/>
      <c r="E163" s="90"/>
      <c r="F163" s="90"/>
      <c r="G163" s="83"/>
      <c r="H163" s="117"/>
      <c r="I163" s="69"/>
      <c r="J163" s="83"/>
      <c r="K163" s="91"/>
    </row>
    <row r="164" spans="1:11">
      <c r="A164" s="83"/>
      <c r="B164" s="86">
        <v>25</v>
      </c>
      <c r="C164" s="80" t="s">
        <v>241</v>
      </c>
      <c r="D164" s="93"/>
      <c r="E164" s="90"/>
      <c r="F164" s="90"/>
      <c r="G164" s="83"/>
      <c r="H164" s="117"/>
      <c r="I164" s="69"/>
      <c r="J164" s="83"/>
      <c r="K164" s="91"/>
    </row>
    <row r="165" spans="1:11">
      <c r="A165" s="83"/>
      <c r="B165" s="86">
        <v>26</v>
      </c>
      <c r="C165" s="80" t="s">
        <v>242</v>
      </c>
      <c r="D165" s="93"/>
      <c r="E165" s="90"/>
      <c r="F165" s="90"/>
      <c r="G165" s="83"/>
      <c r="H165" s="117"/>
      <c r="I165" s="69"/>
      <c r="J165" s="83"/>
      <c r="K165" s="91"/>
    </row>
    <row r="166" spans="1:11">
      <c r="A166" s="83"/>
      <c r="B166" s="102"/>
      <c r="C166" s="99" t="s">
        <v>243</v>
      </c>
      <c r="D166" s="93"/>
      <c r="E166" s="90"/>
      <c r="F166" s="90"/>
      <c r="G166" s="83"/>
      <c r="H166" s="117"/>
      <c r="I166" s="69"/>
      <c r="J166" s="83"/>
      <c r="K166" s="91"/>
    </row>
    <row r="167" spans="1:11">
      <c r="A167" s="83"/>
      <c r="B167" s="102"/>
      <c r="C167" s="99" t="s">
        <v>244</v>
      </c>
      <c r="D167" s="93"/>
      <c r="E167" s="90"/>
      <c r="F167" s="90"/>
      <c r="G167" s="83"/>
      <c r="H167" s="117"/>
      <c r="I167" s="69"/>
      <c r="J167" s="83"/>
      <c r="K167" s="91"/>
    </row>
    <row r="168" spans="1:11">
      <c r="A168" s="83"/>
      <c r="B168" s="102"/>
      <c r="C168" s="99" t="s">
        <v>242</v>
      </c>
      <c r="D168" s="93"/>
      <c r="E168" s="90"/>
      <c r="F168" s="90"/>
      <c r="G168" s="83"/>
      <c r="H168" s="117"/>
      <c r="I168" s="69">
        <f>[8]Pasivet!F45</f>
        <v>28614404.800000001</v>
      </c>
      <c r="J168" s="83"/>
      <c r="K168" s="91"/>
    </row>
    <row r="169" spans="1:11">
      <c r="A169" s="83"/>
      <c r="B169" s="86">
        <v>27</v>
      </c>
      <c r="C169" s="80" t="s">
        <v>245</v>
      </c>
      <c r="D169" s="93"/>
      <c r="E169" s="90"/>
      <c r="F169" s="90"/>
      <c r="G169" s="83"/>
      <c r="H169" s="117"/>
      <c r="I169" s="69">
        <v>0</v>
      </c>
      <c r="J169" s="83"/>
      <c r="K169" s="91"/>
    </row>
    <row r="170" spans="1:11">
      <c r="A170" s="83"/>
      <c r="B170" s="86">
        <v>28</v>
      </c>
      <c r="C170" s="80" t="s">
        <v>246</v>
      </c>
      <c r="D170" s="93"/>
      <c r="E170" s="90"/>
      <c r="F170" s="90"/>
      <c r="G170" s="83"/>
      <c r="H170" s="117"/>
      <c r="I170" s="69">
        <f>[8]PASH!G40</f>
        <v>3830582</v>
      </c>
      <c r="J170" s="83"/>
      <c r="K170" s="91"/>
    </row>
    <row r="171" spans="1:11">
      <c r="A171" s="83"/>
      <c r="B171" s="102"/>
      <c r="C171" s="93"/>
      <c r="D171" s="93"/>
      <c r="E171" s="90"/>
      <c r="F171" s="90"/>
      <c r="G171" s="83"/>
      <c r="H171" s="117"/>
      <c r="I171" s="66"/>
      <c r="J171" s="83"/>
      <c r="K171" s="91"/>
    </row>
    <row r="172" spans="1:11">
      <c r="A172" s="83"/>
      <c r="B172" s="102"/>
      <c r="C172" s="93"/>
      <c r="D172" s="93"/>
      <c r="E172" s="90"/>
      <c r="F172" s="90"/>
      <c r="G172" s="83"/>
      <c r="H172" s="117"/>
      <c r="I172" s="66"/>
      <c r="J172" s="83"/>
      <c r="K172" s="91"/>
    </row>
    <row r="173" spans="1:11">
      <c r="A173" s="83"/>
      <c r="B173" s="102"/>
      <c r="C173" s="58" t="s">
        <v>247</v>
      </c>
      <c r="D173" s="93"/>
      <c r="E173" s="90"/>
      <c r="F173" s="90"/>
      <c r="G173" s="83"/>
      <c r="H173" s="117"/>
      <c r="I173" s="66"/>
      <c r="J173" s="83"/>
      <c r="K173" s="91"/>
    </row>
    <row r="174" spans="1:11">
      <c r="A174" s="83"/>
      <c r="B174" s="102"/>
      <c r="C174" s="58"/>
      <c r="D174" s="93"/>
      <c r="E174" s="90"/>
      <c r="F174" s="90"/>
      <c r="G174" s="83"/>
      <c r="H174" s="117"/>
      <c r="I174" s="66"/>
      <c r="J174" s="83"/>
      <c r="K174" s="91"/>
    </row>
    <row r="175" spans="1:11">
      <c r="A175" s="83"/>
      <c r="B175" s="102"/>
      <c r="C175" s="171" t="s">
        <v>248</v>
      </c>
      <c r="D175" s="93"/>
      <c r="E175" s="90"/>
      <c r="F175" s="90"/>
      <c r="G175" s="83"/>
      <c r="H175" s="117"/>
      <c r="I175" s="66">
        <f>[8]PASH!G7</f>
        <v>19945047</v>
      </c>
      <c r="J175" s="83"/>
      <c r="K175" s="91"/>
    </row>
    <row r="176" spans="1:11">
      <c r="A176" s="83"/>
      <c r="B176" s="70"/>
      <c r="C176" s="70"/>
      <c r="D176" s="70"/>
      <c r="E176" s="70"/>
      <c r="F176" s="70"/>
      <c r="G176" s="70"/>
      <c r="H176" s="70"/>
      <c r="I176" s="71"/>
      <c r="J176" s="83"/>
      <c r="K176" s="91"/>
    </row>
    <row r="177" spans="1:11">
      <c r="A177" s="83"/>
      <c r="B177" s="102" t="s">
        <v>249</v>
      </c>
      <c r="C177" s="94" t="s">
        <v>300</v>
      </c>
      <c r="D177" s="93"/>
      <c r="E177" s="90"/>
      <c r="F177" s="90"/>
      <c r="G177" s="83"/>
      <c r="H177" s="117"/>
      <c r="I177" s="69">
        <v>13691131</v>
      </c>
      <c r="J177" s="83"/>
      <c r="K177" s="91"/>
    </row>
    <row r="178" spans="1:11">
      <c r="A178" s="83"/>
      <c r="B178" s="102" t="s">
        <v>249</v>
      </c>
      <c r="C178" s="94" t="s">
        <v>301</v>
      </c>
      <c r="D178" s="93"/>
      <c r="E178" s="90"/>
      <c r="F178" s="90"/>
      <c r="G178" s="83"/>
      <c r="H178" s="117"/>
      <c r="I178" s="69">
        <v>6253917</v>
      </c>
      <c r="J178" s="83"/>
      <c r="K178" s="91"/>
    </row>
    <row r="179" spans="1:11">
      <c r="A179" s="83"/>
      <c r="B179" s="102"/>
      <c r="C179" s="94"/>
      <c r="D179" s="93"/>
      <c r="E179" s="90"/>
      <c r="F179" s="90"/>
      <c r="G179" s="83"/>
      <c r="H179" s="117"/>
      <c r="I179" s="69">
        <f>SUM(I177:I178)</f>
        <v>19945048</v>
      </c>
      <c r="J179" s="83"/>
      <c r="K179" s="91"/>
    </row>
    <row r="180" spans="1:11">
      <c r="A180" s="83"/>
      <c r="B180" s="102" t="s">
        <v>249</v>
      </c>
      <c r="C180" s="104" t="s">
        <v>302</v>
      </c>
      <c r="D180" s="94"/>
      <c r="E180" s="83"/>
      <c r="F180" s="83"/>
      <c r="G180" s="83"/>
      <c r="H180" s="83"/>
      <c r="I180" s="69">
        <f>[8]PASH!G27</f>
        <v>128816</v>
      </c>
      <c r="J180" s="83"/>
      <c r="K180" s="91"/>
    </row>
    <row r="181" spans="1:11">
      <c r="A181" s="83"/>
      <c r="B181" s="102"/>
      <c r="C181" s="105"/>
      <c r="D181" s="94"/>
      <c r="E181" s="83"/>
      <c r="F181" s="83"/>
      <c r="G181" s="83"/>
      <c r="H181" s="83"/>
      <c r="I181" s="66"/>
      <c r="J181" s="83"/>
      <c r="K181" s="91"/>
    </row>
    <row r="182" spans="1:11">
      <c r="A182" s="83"/>
      <c r="B182" s="102"/>
      <c r="C182" s="104" t="s">
        <v>250</v>
      </c>
      <c r="D182" s="94"/>
      <c r="E182" s="83"/>
      <c r="F182" s="83"/>
      <c r="G182" s="83"/>
      <c r="H182" s="83"/>
      <c r="I182" s="66"/>
      <c r="J182" s="83"/>
      <c r="K182" s="91"/>
    </row>
    <row r="183" spans="1:11">
      <c r="A183" s="83"/>
      <c r="B183" s="102"/>
      <c r="C183" s="70"/>
      <c r="D183" s="94"/>
      <c r="E183" s="83"/>
      <c r="F183" s="83"/>
      <c r="G183" s="83"/>
      <c r="H183" s="83"/>
      <c r="I183" s="71"/>
      <c r="J183" s="83"/>
      <c r="K183" s="91"/>
    </row>
    <row r="184" spans="1:11">
      <c r="A184" s="83"/>
      <c r="B184" s="102" t="s">
        <v>249</v>
      </c>
      <c r="C184" s="41" t="s">
        <v>251</v>
      </c>
      <c r="D184" s="94"/>
      <c r="E184" s="83"/>
      <c r="F184" s="83"/>
      <c r="G184" s="83"/>
      <c r="H184" s="83"/>
      <c r="I184" s="71">
        <f>-[8]PASH!G12</f>
        <v>8000012</v>
      </c>
      <c r="J184" s="83"/>
      <c r="K184" s="91"/>
    </row>
    <row r="185" spans="1:11">
      <c r="A185" s="83"/>
      <c r="B185" s="102" t="s">
        <v>249</v>
      </c>
      <c r="C185" s="104" t="s">
        <v>252</v>
      </c>
      <c r="D185" s="94"/>
      <c r="E185" s="83"/>
      <c r="F185" s="83"/>
      <c r="G185" s="83"/>
      <c r="H185" s="83"/>
      <c r="I185" s="69">
        <f>-[8]PASH!G15</f>
        <v>2029485</v>
      </c>
      <c r="J185" s="83"/>
      <c r="K185" s="91"/>
    </row>
    <row r="186" spans="1:11">
      <c r="A186" s="83"/>
      <c r="B186" s="102" t="s">
        <v>249</v>
      </c>
      <c r="C186" s="104" t="s">
        <v>303</v>
      </c>
      <c r="D186" s="94"/>
      <c r="E186" s="83"/>
      <c r="F186" s="83"/>
      <c r="G186" s="83"/>
      <c r="H186" s="83"/>
      <c r="I186" s="69">
        <f>-[8]PASH!G16</f>
        <v>338924</v>
      </c>
      <c r="J186" s="83"/>
      <c r="K186" s="91"/>
    </row>
    <row r="187" spans="1:11">
      <c r="A187" s="83"/>
      <c r="B187" s="102" t="s">
        <v>249</v>
      </c>
      <c r="C187" s="104" t="s">
        <v>304</v>
      </c>
      <c r="D187" s="94"/>
      <c r="E187" s="83"/>
      <c r="F187" s="83"/>
      <c r="G187" s="83"/>
      <c r="H187" s="83"/>
      <c r="I187" s="69">
        <f>-[8]PASH!G30</f>
        <v>324720</v>
      </c>
      <c r="J187" s="83"/>
      <c r="K187" s="91"/>
    </row>
    <row r="188" spans="1:11">
      <c r="A188" s="83"/>
      <c r="B188" s="102" t="s">
        <v>249</v>
      </c>
      <c r="C188" s="104" t="s">
        <v>305</v>
      </c>
      <c r="D188" s="94"/>
      <c r="E188" s="83"/>
      <c r="F188" s="83"/>
      <c r="G188" s="83"/>
      <c r="H188" s="83"/>
      <c r="I188" s="69">
        <f>-[8]PASH!G19</f>
        <v>2284618</v>
      </c>
      <c r="J188" s="83"/>
      <c r="K188" s="91"/>
    </row>
    <row r="189" spans="1:11">
      <c r="A189" s="83"/>
      <c r="B189" s="102" t="s">
        <v>249</v>
      </c>
      <c r="C189" s="104" t="s">
        <v>306</v>
      </c>
      <c r="D189" s="94"/>
      <c r="E189" s="83"/>
      <c r="F189" s="83"/>
      <c r="G189" s="83"/>
      <c r="H189" s="83"/>
      <c r="I189" s="69">
        <f>-[8]PASH!G20</f>
        <v>2557203</v>
      </c>
      <c r="J189" s="83"/>
      <c r="K189" s="91"/>
    </row>
    <row r="190" spans="1:11">
      <c r="A190" s="83"/>
      <c r="B190" s="102"/>
      <c r="C190" s="104"/>
      <c r="D190" s="94"/>
      <c r="E190" s="83"/>
      <c r="F190" s="83"/>
      <c r="G190" s="83"/>
      <c r="H190" s="83"/>
      <c r="I190" s="69"/>
      <c r="J190" s="83"/>
      <c r="K190" s="91"/>
    </row>
    <row r="191" spans="1:11">
      <c r="A191" s="83"/>
      <c r="B191" s="102"/>
      <c r="C191" s="172" t="s">
        <v>307</v>
      </c>
      <c r="E191" s="107"/>
      <c r="F191" s="173">
        <v>80000</v>
      </c>
      <c r="G191" s="83"/>
      <c r="H191" s="83"/>
      <c r="I191" s="69"/>
      <c r="J191" s="83"/>
      <c r="K191" s="91"/>
    </row>
    <row r="192" spans="1:11">
      <c r="A192" s="83"/>
      <c r="B192" s="102"/>
      <c r="C192" s="172" t="s">
        <v>308</v>
      </c>
      <c r="E192" s="107"/>
      <c r="F192" s="174">
        <v>200000</v>
      </c>
      <c r="G192" s="83"/>
      <c r="H192" s="83"/>
      <c r="I192" s="69"/>
      <c r="J192" s="83"/>
      <c r="K192" s="91"/>
    </row>
    <row r="193" spans="1:11">
      <c r="A193" s="83"/>
      <c r="B193" s="102"/>
      <c r="C193" s="172" t="s">
        <v>309</v>
      </c>
      <c r="E193" s="107"/>
      <c r="F193" s="174">
        <v>514952</v>
      </c>
      <c r="G193" s="83"/>
      <c r="H193" s="83"/>
      <c r="I193" s="69"/>
      <c r="J193" s="83"/>
      <c r="K193" s="91"/>
    </row>
    <row r="194" spans="1:11">
      <c r="A194" s="83"/>
      <c r="B194" s="102"/>
      <c r="C194" s="172" t="s">
        <v>310</v>
      </c>
      <c r="E194" s="107"/>
      <c r="F194" s="174">
        <v>61817</v>
      </c>
      <c r="G194" s="83"/>
      <c r="H194" s="83"/>
      <c r="I194" s="69"/>
      <c r="J194" s="83"/>
      <c r="K194" s="91"/>
    </row>
    <row r="195" spans="1:11">
      <c r="A195" s="83"/>
      <c r="B195" s="102"/>
      <c r="C195" s="172" t="s">
        <v>311</v>
      </c>
      <c r="E195" s="107"/>
      <c r="F195" s="174">
        <v>1010000</v>
      </c>
      <c r="G195" s="83"/>
      <c r="H195" s="83"/>
      <c r="I195" s="69"/>
      <c r="J195" s="83"/>
      <c r="K195" s="91"/>
    </row>
    <row r="196" spans="1:11">
      <c r="A196" s="83"/>
      <c r="B196" s="102"/>
      <c r="C196" s="172" t="s">
        <v>312</v>
      </c>
      <c r="E196" s="107"/>
      <c r="F196" s="174">
        <v>364123</v>
      </c>
      <c r="G196" s="83"/>
      <c r="H196" s="83"/>
      <c r="I196" s="69"/>
      <c r="J196" s="83"/>
      <c r="K196" s="91"/>
    </row>
    <row r="197" spans="1:11">
      <c r="A197" s="83"/>
      <c r="B197" s="102"/>
      <c r="C197" s="172" t="s">
        <v>313</v>
      </c>
      <c r="E197" s="107"/>
      <c r="F197" s="174">
        <v>143083</v>
      </c>
      <c r="G197" s="83"/>
      <c r="H197" s="83"/>
      <c r="I197" s="69"/>
      <c r="J197" s="83"/>
      <c r="K197" s="91"/>
    </row>
    <row r="198" spans="1:11">
      <c r="A198" s="83"/>
      <c r="B198" s="102"/>
      <c r="C198" s="172" t="s">
        <v>314</v>
      </c>
      <c r="E198" s="107"/>
      <c r="F198" s="174">
        <v>183228</v>
      </c>
      <c r="G198" s="83"/>
      <c r="H198" s="83"/>
      <c r="I198" s="69"/>
      <c r="J198" s="83"/>
      <c r="K198" s="91"/>
    </row>
    <row r="199" spans="1:11">
      <c r="A199" s="83"/>
      <c r="B199" s="102"/>
      <c r="C199" s="107"/>
      <c r="D199" s="107"/>
      <c r="E199" s="107" t="s">
        <v>315</v>
      </c>
      <c r="F199" s="175">
        <f>SUM(F191:F198)</f>
        <v>2557203</v>
      </c>
      <c r="G199" s="83"/>
      <c r="H199" s="83"/>
      <c r="I199" s="69"/>
      <c r="J199" s="83"/>
      <c r="K199" s="91"/>
    </row>
    <row r="200" spans="1:11">
      <c r="A200" s="83"/>
      <c r="B200" s="92"/>
      <c r="C200" s="105"/>
      <c r="D200" s="94"/>
      <c r="E200" s="83"/>
      <c r="F200" s="83"/>
      <c r="G200" s="83"/>
      <c r="H200" s="83"/>
      <c r="I200" s="66"/>
      <c r="J200" s="83"/>
      <c r="K200" s="91"/>
    </row>
    <row r="201" spans="1:11">
      <c r="A201" s="83"/>
      <c r="B201" s="92">
        <v>10</v>
      </c>
      <c r="C201" s="105" t="s">
        <v>253</v>
      </c>
      <c r="D201" s="94"/>
      <c r="E201" s="83"/>
      <c r="F201" s="83"/>
      <c r="G201" s="83"/>
      <c r="H201" s="83"/>
      <c r="I201" s="68">
        <f>I179+I180-I184-I185-I186-I187-I188-I189</f>
        <v>4538902</v>
      </c>
      <c r="J201" s="83"/>
      <c r="K201" s="91"/>
    </row>
    <row r="202" spans="1:11">
      <c r="A202" s="83"/>
      <c r="B202" s="117"/>
      <c r="C202" s="83"/>
      <c r="D202" s="83"/>
      <c r="E202" s="83"/>
      <c r="F202" s="83"/>
      <c r="G202" s="83"/>
      <c r="H202" s="83"/>
      <c r="I202" s="66"/>
      <c r="J202" s="83"/>
      <c r="K202" s="91"/>
    </row>
    <row r="203" spans="1:11">
      <c r="A203" s="83"/>
      <c r="B203" s="117"/>
      <c r="C203" s="106" t="s">
        <v>249</v>
      </c>
      <c r="D203" s="90" t="s">
        <v>254</v>
      </c>
      <c r="E203" s="83"/>
      <c r="F203" s="83"/>
      <c r="G203" s="83"/>
      <c r="H203" s="117"/>
      <c r="I203" s="176">
        <f>I201</f>
        <v>4538902</v>
      </c>
      <c r="J203" s="83"/>
      <c r="K203" s="91"/>
    </row>
    <row r="204" spans="1:11">
      <c r="A204" s="83"/>
      <c r="B204" s="117"/>
      <c r="C204" s="106" t="s">
        <v>249</v>
      </c>
      <c r="D204" s="83" t="s">
        <v>255</v>
      </c>
      <c r="E204" s="83"/>
      <c r="F204" s="83"/>
      <c r="G204" s="83"/>
      <c r="H204" s="117"/>
      <c r="I204" s="69">
        <v>183228</v>
      </c>
      <c r="J204" s="83"/>
      <c r="K204" s="91"/>
    </row>
    <row r="205" spans="1:11">
      <c r="A205" s="83"/>
      <c r="B205" s="117"/>
      <c r="C205" s="106" t="s">
        <v>249</v>
      </c>
      <c r="D205" s="83" t="s">
        <v>316</v>
      </c>
      <c r="E205" s="83"/>
      <c r="F205" s="83"/>
      <c r="G205" s="83"/>
      <c r="H205" s="117"/>
      <c r="I205" s="69">
        <v>0</v>
      </c>
      <c r="J205" s="83"/>
      <c r="K205" s="91"/>
    </row>
    <row r="206" spans="1:11">
      <c r="A206" s="83"/>
      <c r="B206" s="117"/>
      <c r="C206" s="106" t="s">
        <v>249</v>
      </c>
      <c r="D206" s="83" t="s">
        <v>256</v>
      </c>
      <c r="E206" s="83"/>
      <c r="F206" s="83"/>
      <c r="G206" s="83"/>
      <c r="H206" s="117"/>
      <c r="I206" s="69">
        <f>I203+I204</f>
        <v>4722130</v>
      </c>
      <c r="J206" s="83"/>
      <c r="K206" s="91"/>
    </row>
    <row r="207" spans="1:11">
      <c r="A207" s="83"/>
      <c r="B207" s="117"/>
      <c r="C207" s="106" t="s">
        <v>249</v>
      </c>
      <c r="D207" s="54" t="s">
        <v>257</v>
      </c>
      <c r="E207" s="83"/>
      <c r="F207" s="83"/>
      <c r="G207" s="83"/>
      <c r="H207" s="117"/>
      <c r="I207" s="69">
        <f>I206*0.15</f>
        <v>708319.5</v>
      </c>
      <c r="J207" s="83"/>
      <c r="K207" s="91"/>
    </row>
    <row r="208" spans="1:11">
      <c r="A208" s="83"/>
      <c r="B208" s="117"/>
      <c r="C208" s="232" t="s">
        <v>317</v>
      </c>
      <c r="D208" s="232"/>
      <c r="E208" s="232"/>
      <c r="F208" s="232"/>
      <c r="G208" s="232"/>
      <c r="H208" s="232"/>
      <c r="I208" s="232"/>
      <c r="J208" s="232"/>
      <c r="K208" s="91"/>
    </row>
    <row r="209" spans="1:16">
      <c r="A209" s="83"/>
      <c r="B209" s="117"/>
      <c r="C209" s="107"/>
      <c r="D209" s="107"/>
      <c r="E209" s="107"/>
      <c r="F209" s="107"/>
      <c r="G209" s="107"/>
      <c r="H209" s="107"/>
      <c r="I209" s="75"/>
      <c r="J209" s="107"/>
      <c r="K209" s="91"/>
    </row>
    <row r="210" spans="1:16">
      <c r="A210" s="83"/>
      <c r="B210" s="117"/>
      <c r="C210" s="107"/>
      <c r="D210" s="107"/>
      <c r="E210" s="107"/>
      <c r="F210" s="107"/>
      <c r="G210" s="107"/>
      <c r="H210" s="107"/>
      <c r="I210" s="75"/>
      <c r="J210" s="107"/>
      <c r="K210" s="91"/>
    </row>
    <row r="211" spans="1:16" ht="15">
      <c r="A211" s="83"/>
      <c r="B211" s="117"/>
      <c r="C211" s="233" t="s">
        <v>318</v>
      </c>
      <c r="D211" s="233"/>
      <c r="E211" s="233"/>
      <c r="F211" s="233"/>
      <c r="G211" s="233"/>
      <c r="H211" s="233"/>
      <c r="I211" s="233"/>
      <c r="J211" s="233"/>
      <c r="K211" s="91"/>
    </row>
    <row r="212" spans="1:16" ht="15">
      <c r="A212" s="83"/>
      <c r="B212" s="117"/>
      <c r="C212" s="177"/>
      <c r="F212" s="107"/>
      <c r="G212" s="107"/>
      <c r="I212" s="75"/>
      <c r="J212" s="107"/>
      <c r="K212" s="91"/>
    </row>
    <row r="213" spans="1:16">
      <c r="A213" s="83"/>
      <c r="B213" s="117"/>
      <c r="C213" s="234" t="s">
        <v>319</v>
      </c>
      <c r="D213" s="234"/>
      <c r="E213" s="234"/>
      <c r="F213" s="234"/>
      <c r="G213" s="234"/>
      <c r="H213" s="234"/>
      <c r="I213" s="234"/>
      <c r="J213" s="107"/>
      <c r="K213" s="91"/>
    </row>
    <row r="214" spans="1:16" ht="15">
      <c r="A214" s="83"/>
      <c r="B214" s="117"/>
      <c r="C214" s="178" t="s">
        <v>320</v>
      </c>
      <c r="D214" s="179"/>
      <c r="F214" s="107"/>
      <c r="G214" s="107"/>
      <c r="H214" s="179"/>
      <c r="I214" s="75"/>
      <c r="J214" s="107"/>
      <c r="K214" s="91"/>
    </row>
    <row r="215" spans="1:16" ht="15">
      <c r="A215" s="83"/>
      <c r="B215" s="117"/>
      <c r="C215" s="180" t="s">
        <v>321</v>
      </c>
      <c r="D215" s="179"/>
      <c r="F215" s="107"/>
      <c r="G215" s="107"/>
      <c r="I215" s="181">
        <f>I177</f>
        <v>13691131</v>
      </c>
      <c r="J215" s="107"/>
      <c r="K215" s="91"/>
    </row>
    <row r="216" spans="1:16" ht="15">
      <c r="A216" s="83"/>
      <c r="B216" s="117"/>
      <c r="C216" s="182" t="s">
        <v>322</v>
      </c>
      <c r="D216" s="179"/>
      <c r="F216" s="107"/>
      <c r="G216" s="107"/>
      <c r="I216" s="181">
        <f>I178</f>
        <v>6253917</v>
      </c>
      <c r="J216" s="107"/>
      <c r="K216" s="91"/>
      <c r="M216" s="172"/>
      <c r="N216" s="173"/>
    </row>
    <row r="217" spans="1:16" ht="15">
      <c r="A217" s="83"/>
      <c r="B217" s="117"/>
      <c r="C217" s="182"/>
      <c r="D217" s="179"/>
      <c r="F217" s="83"/>
      <c r="G217" s="83"/>
      <c r="H217" s="183"/>
      <c r="I217" s="184"/>
      <c r="K217" s="91"/>
      <c r="M217" s="172"/>
      <c r="N217" s="174"/>
    </row>
    <row r="218" spans="1:16" ht="15">
      <c r="A218" s="83"/>
      <c r="B218" s="117"/>
      <c r="C218" s="178" t="s">
        <v>323</v>
      </c>
      <c r="D218" s="179"/>
      <c r="F218" s="83"/>
      <c r="G218" s="83"/>
      <c r="H218" s="185"/>
      <c r="I218" s="186">
        <f>SUM(I215:I217)</f>
        <v>19945048</v>
      </c>
      <c r="J218" s="83"/>
      <c r="K218" s="91"/>
      <c r="M218" s="172"/>
      <c r="N218" s="174"/>
    </row>
    <row r="219" spans="1:16" ht="15">
      <c r="A219" s="83"/>
      <c r="B219" s="117"/>
      <c r="D219" s="179"/>
      <c r="F219" s="83"/>
      <c r="G219" s="83"/>
      <c r="H219" s="187"/>
      <c r="I219" s="181"/>
      <c r="J219" s="83"/>
      <c r="K219" s="91"/>
      <c r="M219" s="172"/>
      <c r="N219" s="174"/>
      <c r="O219" s="179"/>
      <c r="P219" s="188"/>
    </row>
    <row r="220" spans="1:16" ht="15">
      <c r="A220" s="73" t="s">
        <v>249</v>
      </c>
      <c r="B220" s="77"/>
      <c r="C220" s="223" t="s">
        <v>258</v>
      </c>
      <c r="D220" s="223"/>
      <c r="E220" s="54"/>
      <c r="F220" s="54"/>
      <c r="G220" s="54"/>
      <c r="H220" s="54"/>
      <c r="I220" s="54"/>
      <c r="J220" s="54"/>
      <c r="K220" s="91"/>
      <c r="M220" s="172"/>
      <c r="N220" s="174"/>
    </row>
    <row r="221" spans="1:16" ht="102" customHeight="1">
      <c r="A221" s="235" t="s">
        <v>259</v>
      </c>
      <c r="B221" s="235"/>
      <c r="C221" s="235"/>
      <c r="D221" s="235"/>
      <c r="E221" s="235"/>
      <c r="F221" s="235"/>
      <c r="G221" s="235"/>
      <c r="H221" s="235"/>
      <c r="I221" s="235"/>
      <c r="J221" s="235"/>
      <c r="K221" s="91"/>
      <c r="M221" s="172"/>
      <c r="N221" s="174"/>
    </row>
    <row r="222" spans="1:16" ht="37.5" customHeight="1">
      <c r="A222" s="235" t="s">
        <v>260</v>
      </c>
      <c r="B222" s="235"/>
      <c r="C222" s="235"/>
      <c r="D222" s="235"/>
      <c r="E222" s="235"/>
      <c r="F222" s="235"/>
      <c r="G222" s="235"/>
      <c r="H222" s="235"/>
      <c r="I222" s="235"/>
      <c r="J222" s="54"/>
      <c r="K222" s="91"/>
      <c r="M222" s="172"/>
      <c r="N222" s="174"/>
    </row>
    <row r="223" spans="1:16">
      <c r="A223" s="83"/>
      <c r="B223" s="107"/>
      <c r="C223" s="83"/>
      <c r="D223" s="83"/>
      <c r="E223" s="83"/>
      <c r="F223" s="83"/>
      <c r="G223" s="83"/>
      <c r="H223" s="83"/>
      <c r="I223" s="54"/>
      <c r="J223" s="83"/>
      <c r="K223" s="91"/>
      <c r="M223" s="172"/>
      <c r="N223" s="174"/>
    </row>
    <row r="224" spans="1:16">
      <c r="A224" s="83"/>
      <c r="B224" s="77"/>
      <c r="C224" s="54"/>
      <c r="D224" s="83"/>
      <c r="E224" s="83"/>
      <c r="F224" s="83"/>
      <c r="G224" s="83"/>
      <c r="H224" s="83"/>
      <c r="I224" s="54"/>
      <c r="J224" s="83"/>
      <c r="K224" s="91"/>
    </row>
    <row r="225" spans="1:14">
      <c r="A225" s="83"/>
      <c r="B225" s="75"/>
      <c r="C225" s="54"/>
      <c r="D225" s="83"/>
      <c r="E225" s="83"/>
      <c r="F225" s="83"/>
      <c r="G225" s="83"/>
      <c r="H225" s="83"/>
      <c r="I225" s="54"/>
      <c r="J225" s="83"/>
      <c r="K225" s="91"/>
      <c r="M225" s="172"/>
      <c r="N225" s="173"/>
    </row>
    <row r="226" spans="1:14">
      <c r="A226" s="83"/>
      <c r="B226" s="77"/>
      <c r="C226" s="54"/>
      <c r="D226" s="83"/>
      <c r="E226" s="83"/>
      <c r="F226" s="83"/>
      <c r="G226" s="83"/>
      <c r="H226" s="83"/>
      <c r="I226" s="54"/>
      <c r="J226" s="83"/>
      <c r="K226" s="91"/>
    </row>
    <row r="227" spans="1:14">
      <c r="A227" s="236"/>
      <c r="B227" s="236"/>
      <c r="C227" s="236"/>
      <c r="D227" s="236"/>
      <c r="E227" s="83"/>
      <c r="F227" s="82"/>
      <c r="G227" s="236" t="s">
        <v>261</v>
      </c>
      <c r="H227" s="236"/>
      <c r="I227" s="236"/>
      <c r="J227" s="236"/>
      <c r="K227" s="91"/>
      <c r="N227" s="173"/>
    </row>
    <row r="228" spans="1:14">
      <c r="A228" s="237"/>
      <c r="B228" s="237"/>
      <c r="C228" s="237"/>
      <c r="D228" s="237"/>
      <c r="E228" s="83"/>
      <c r="F228" s="82"/>
      <c r="G228" s="237" t="s">
        <v>324</v>
      </c>
      <c r="H228" s="237"/>
      <c r="I228" s="237"/>
      <c r="J228" s="237"/>
      <c r="K228" s="91"/>
    </row>
    <row r="229" spans="1:14">
      <c r="A229" s="117"/>
      <c r="B229" s="117"/>
      <c r="C229" s="117"/>
      <c r="D229" s="117"/>
      <c r="E229" s="83"/>
      <c r="F229" s="82"/>
      <c r="G229" s="117"/>
      <c r="H229" s="117"/>
      <c r="I229" s="77"/>
      <c r="J229" s="117"/>
      <c r="K229" s="91"/>
      <c r="M229" s="172"/>
      <c r="N229" s="174"/>
    </row>
    <row r="230" spans="1:14">
      <c r="A230" s="117"/>
      <c r="B230" s="117"/>
      <c r="C230" s="117"/>
      <c r="D230" s="117"/>
      <c r="E230" s="83"/>
      <c r="F230" s="82"/>
      <c r="G230" s="117"/>
      <c r="H230" s="117"/>
      <c r="I230" s="77"/>
      <c r="J230" s="117"/>
      <c r="K230" s="91"/>
    </row>
    <row r="231" spans="1:14">
      <c r="A231" s="189"/>
      <c r="B231" s="190"/>
      <c r="C231" s="189"/>
      <c r="D231" s="189"/>
      <c r="E231" s="189"/>
      <c r="F231" s="189"/>
      <c r="G231" s="189"/>
      <c r="H231" s="189"/>
      <c r="I231" s="191"/>
      <c r="J231" s="189"/>
      <c r="K231" s="192"/>
    </row>
    <row r="232" spans="1:14">
      <c r="A232" s="43"/>
      <c r="B232" s="43"/>
      <c r="C232" s="43"/>
      <c r="D232" s="43"/>
      <c r="E232" s="43"/>
      <c r="F232" s="43"/>
      <c r="G232" s="43"/>
      <c r="H232" s="43"/>
      <c r="I232" s="44"/>
      <c r="J232" s="44"/>
      <c r="K232" s="43"/>
    </row>
    <row r="233" spans="1:14">
      <c r="A233" s="54"/>
      <c r="B233" s="54"/>
      <c r="C233" s="54"/>
      <c r="D233" s="54"/>
      <c r="E233" s="54"/>
      <c r="F233" s="54"/>
      <c r="G233" s="54"/>
      <c r="H233" s="54"/>
      <c r="I233" s="55"/>
      <c r="J233" s="55"/>
      <c r="K233" s="54"/>
    </row>
    <row r="234" spans="1:14">
      <c r="A234" s="41"/>
      <c r="B234" s="41"/>
      <c r="C234" s="41"/>
      <c r="D234" s="41"/>
      <c r="E234" s="41"/>
      <c r="F234" s="41"/>
      <c r="G234" s="41"/>
      <c r="H234" s="41"/>
      <c r="I234" s="74"/>
      <c r="J234" s="74"/>
      <c r="K234" s="41"/>
    </row>
    <row r="235" spans="1:14">
      <c r="A235" s="41"/>
      <c r="B235" s="41"/>
      <c r="C235" s="41"/>
      <c r="D235" s="41"/>
      <c r="E235" s="41"/>
      <c r="F235" s="41"/>
      <c r="G235" s="41"/>
      <c r="H235" s="41"/>
      <c r="I235" s="74"/>
      <c r="J235" s="74"/>
      <c r="K235" s="41"/>
    </row>
    <row r="236" spans="1:14">
      <c r="A236" s="41"/>
      <c r="B236" s="41"/>
      <c r="C236" s="41"/>
      <c r="D236" s="41"/>
      <c r="E236" s="41"/>
      <c r="F236" s="41"/>
      <c r="G236" s="41"/>
      <c r="H236" s="41"/>
      <c r="I236" s="74"/>
      <c r="J236" s="74"/>
      <c r="K236" s="41"/>
    </row>
    <row r="237" spans="1:14">
      <c r="A237" s="41"/>
      <c r="B237" s="41"/>
      <c r="C237" s="41"/>
      <c r="D237" s="41"/>
      <c r="E237" s="41"/>
      <c r="F237" s="41"/>
      <c r="G237" s="41"/>
      <c r="H237" s="41"/>
      <c r="I237" s="74"/>
      <c r="J237" s="74"/>
      <c r="K237" s="41"/>
    </row>
    <row r="238" spans="1:14">
      <c r="A238" s="41"/>
      <c r="B238" s="41"/>
      <c r="C238" s="41"/>
      <c r="D238" s="41"/>
      <c r="E238" s="41"/>
      <c r="F238" s="41"/>
      <c r="G238" s="41"/>
      <c r="H238" s="41"/>
      <c r="I238" s="74"/>
      <c r="J238" s="74"/>
      <c r="K238" s="41"/>
    </row>
    <row r="239" spans="1:14">
      <c r="A239" s="41"/>
      <c r="B239" s="41"/>
      <c r="C239" s="41"/>
      <c r="D239" s="41"/>
      <c r="E239" s="41"/>
      <c r="F239" s="41"/>
      <c r="G239" s="41"/>
      <c r="H239" s="41"/>
      <c r="I239" s="74"/>
      <c r="J239" s="74"/>
      <c r="K239" s="41"/>
    </row>
    <row r="240" spans="1:14">
      <c r="A240" s="41"/>
      <c r="B240" s="41"/>
      <c r="C240" s="41"/>
      <c r="D240" s="41"/>
      <c r="E240" s="41"/>
      <c r="F240" s="41"/>
      <c r="G240" s="41"/>
      <c r="H240" s="41"/>
      <c r="I240" s="74"/>
      <c r="J240" s="74"/>
      <c r="K240" s="41"/>
    </row>
    <row r="241" spans="1:11">
      <c r="A241" s="41"/>
      <c r="B241" s="41"/>
      <c r="C241" s="41"/>
      <c r="D241" s="41"/>
      <c r="E241" s="41"/>
      <c r="F241" s="41"/>
      <c r="G241" s="41"/>
      <c r="H241" s="41"/>
      <c r="I241" s="74"/>
      <c r="J241" s="74"/>
      <c r="K241" s="41"/>
    </row>
    <row r="242" spans="1:11">
      <c r="A242" s="41"/>
      <c r="B242" s="41"/>
      <c r="C242" s="41"/>
      <c r="D242" s="41"/>
      <c r="E242" s="41"/>
      <c r="F242" s="41"/>
      <c r="G242" s="41"/>
      <c r="H242" s="41"/>
      <c r="I242" s="74"/>
      <c r="J242" s="74"/>
      <c r="K242" s="41"/>
    </row>
    <row r="243" spans="1:11">
      <c r="A243" s="41"/>
      <c r="B243" s="41"/>
      <c r="C243" s="41"/>
      <c r="D243" s="41"/>
      <c r="E243" s="41"/>
      <c r="F243" s="41"/>
      <c r="G243" s="41"/>
      <c r="H243" s="41"/>
      <c r="I243" s="74"/>
      <c r="J243" s="74"/>
      <c r="K243" s="41"/>
    </row>
    <row r="244" spans="1:11">
      <c r="A244" s="41"/>
      <c r="B244" s="41"/>
      <c r="C244" s="41"/>
      <c r="D244" s="41"/>
      <c r="E244" s="41"/>
      <c r="F244" s="41"/>
      <c r="G244" s="41"/>
      <c r="H244" s="41"/>
      <c r="I244" s="74"/>
      <c r="J244" s="74"/>
      <c r="K244" s="41"/>
    </row>
    <row r="245" spans="1:11">
      <c r="A245" s="70"/>
      <c r="B245" s="70"/>
      <c r="C245" s="70"/>
      <c r="D245" s="70"/>
      <c r="E245" s="70"/>
      <c r="F245" s="70"/>
      <c r="G245" s="70"/>
      <c r="H245" s="70"/>
      <c r="I245" s="71"/>
      <c r="J245" s="71"/>
      <c r="K245" s="42"/>
    </row>
    <row r="246" spans="1:11">
      <c r="A246" s="70"/>
      <c r="B246" s="70"/>
      <c r="C246" s="70"/>
      <c r="D246" s="70"/>
      <c r="E246" s="70"/>
      <c r="F246" s="70"/>
      <c r="G246" s="70"/>
      <c r="H246" s="70"/>
      <c r="I246" s="71"/>
      <c r="J246" s="71"/>
      <c r="K246" s="42"/>
    </row>
    <row r="247" spans="1:11">
      <c r="A247" s="70"/>
      <c r="B247" s="70"/>
      <c r="C247" s="70"/>
      <c r="D247" s="70"/>
      <c r="E247" s="70"/>
      <c r="F247" s="70"/>
      <c r="G247" s="70"/>
      <c r="H247" s="70"/>
      <c r="I247" s="71"/>
      <c r="J247" s="71"/>
      <c r="K247" s="42"/>
    </row>
    <row r="248" spans="1:11">
      <c r="A248" s="70"/>
      <c r="B248" s="70"/>
      <c r="C248" s="70"/>
      <c r="D248" s="70"/>
      <c r="E248" s="70"/>
      <c r="F248" s="70"/>
      <c r="G248" s="70"/>
      <c r="H248" s="70"/>
      <c r="I248" s="71"/>
      <c r="J248" s="71"/>
      <c r="K248" s="42"/>
    </row>
    <row r="249" spans="1:11">
      <c r="A249" s="70"/>
      <c r="B249" s="70"/>
      <c r="C249" s="70"/>
      <c r="D249" s="70"/>
      <c r="E249" s="70"/>
      <c r="F249" s="70"/>
      <c r="G249" s="70"/>
      <c r="H249" s="70"/>
      <c r="I249" s="71"/>
      <c r="J249" s="71"/>
      <c r="K249" s="42"/>
    </row>
    <row r="250" spans="1:11">
      <c r="A250" s="70"/>
      <c r="B250" s="70"/>
      <c r="C250" s="70"/>
      <c r="D250" s="70"/>
      <c r="E250" s="70"/>
      <c r="F250" s="70"/>
      <c r="G250" s="70"/>
      <c r="H250" s="70"/>
      <c r="I250" s="71"/>
      <c r="J250" s="71"/>
      <c r="K250" s="42"/>
    </row>
    <row r="251" spans="1:11">
      <c r="A251" s="70"/>
      <c r="B251" s="70"/>
      <c r="C251" s="70"/>
      <c r="D251" s="70"/>
      <c r="E251" s="70"/>
      <c r="F251" s="70"/>
      <c r="G251" s="70"/>
      <c r="H251" s="70"/>
      <c r="I251" s="71"/>
      <c r="J251" s="71"/>
      <c r="K251" s="42"/>
    </row>
    <row r="252" spans="1:11">
      <c r="A252" s="70"/>
      <c r="B252" s="70"/>
      <c r="C252" s="70"/>
      <c r="D252" s="70"/>
      <c r="E252" s="70"/>
      <c r="F252" s="70"/>
      <c r="G252" s="70"/>
      <c r="H252" s="70"/>
      <c r="I252" s="71"/>
      <c r="J252" s="71"/>
      <c r="K252" s="42"/>
    </row>
    <row r="253" spans="1:11">
      <c r="A253" s="70"/>
      <c r="B253" s="70"/>
      <c r="C253" s="70"/>
      <c r="D253" s="70"/>
      <c r="E253" s="70"/>
      <c r="F253" s="70"/>
      <c r="G253" s="70"/>
      <c r="H253" s="70"/>
      <c r="I253" s="71"/>
      <c r="J253" s="71"/>
      <c r="K253" s="42"/>
    </row>
    <row r="254" spans="1:11">
      <c r="A254" s="70"/>
      <c r="B254" s="70"/>
      <c r="C254" s="70"/>
      <c r="D254" s="70"/>
      <c r="E254" s="70"/>
      <c r="F254" s="70"/>
      <c r="G254" s="70"/>
      <c r="H254" s="70"/>
      <c r="I254" s="71"/>
      <c r="J254" s="71"/>
      <c r="K254" s="42"/>
    </row>
    <row r="255" spans="1:11">
      <c r="A255" s="70"/>
      <c r="B255" s="70"/>
      <c r="C255" s="70"/>
      <c r="D255" s="70"/>
      <c r="E255" s="70"/>
      <c r="F255" s="70"/>
      <c r="G255" s="70"/>
      <c r="H255" s="70"/>
      <c r="I255" s="71"/>
      <c r="J255" s="71"/>
      <c r="K255" s="42"/>
    </row>
    <row r="256" spans="1:11">
      <c r="A256" s="70"/>
      <c r="B256" s="70"/>
      <c r="C256" s="70"/>
      <c r="D256" s="70"/>
      <c r="E256" s="70"/>
      <c r="F256" s="70"/>
      <c r="G256" s="70"/>
      <c r="H256" s="70"/>
      <c r="I256" s="71"/>
      <c r="J256" s="71"/>
      <c r="K256" s="42"/>
    </row>
    <row r="257" spans="1:13">
      <c r="A257" s="70"/>
      <c r="B257" s="70"/>
      <c r="C257" s="70"/>
      <c r="D257" s="70"/>
      <c r="E257" s="70"/>
      <c r="F257" s="70"/>
      <c r="G257" s="70"/>
      <c r="H257" s="70"/>
      <c r="I257" s="71"/>
      <c r="J257" s="71"/>
      <c r="K257" s="42"/>
    </row>
    <row r="258" spans="1:13">
      <c r="A258" s="70"/>
      <c r="B258" s="70"/>
      <c r="C258" s="70"/>
      <c r="D258" s="70"/>
      <c r="E258" s="70"/>
      <c r="F258" s="70"/>
      <c r="G258" s="70"/>
      <c r="H258" s="70"/>
      <c r="I258" s="71"/>
      <c r="J258" s="71"/>
      <c r="K258" s="42"/>
    </row>
    <row r="259" spans="1:13">
      <c r="A259" s="70"/>
      <c r="B259" s="70"/>
      <c r="C259" s="70"/>
      <c r="D259" s="70"/>
      <c r="E259" s="70"/>
      <c r="F259" s="70"/>
      <c r="G259" s="70"/>
      <c r="H259" s="70"/>
      <c r="I259" s="71"/>
      <c r="J259" s="71"/>
      <c r="K259" s="42"/>
    </row>
    <row r="260" spans="1:13">
      <c r="A260" s="70"/>
      <c r="B260" s="70"/>
      <c r="C260" s="70"/>
      <c r="D260" s="70"/>
      <c r="E260" s="70"/>
      <c r="F260" s="70"/>
      <c r="G260" s="70"/>
      <c r="H260" s="70"/>
      <c r="I260" s="71"/>
      <c r="J260" s="71"/>
      <c r="K260" s="42"/>
    </row>
    <row r="261" spans="1:13">
      <c r="A261" s="70"/>
      <c r="B261" s="70"/>
      <c r="C261" s="70"/>
      <c r="D261" s="70"/>
      <c r="E261" s="70"/>
      <c r="F261" s="70"/>
      <c r="G261" s="70"/>
      <c r="H261" s="70"/>
      <c r="I261" s="71"/>
      <c r="J261" s="71"/>
      <c r="K261" s="42"/>
    </row>
    <row r="262" spans="1:13">
      <c r="A262" s="70"/>
      <c r="B262" s="70"/>
      <c r="C262" s="70"/>
      <c r="D262" s="70"/>
      <c r="E262" s="70"/>
      <c r="F262" s="70"/>
      <c r="G262" s="70"/>
      <c r="H262" s="70"/>
      <c r="I262" s="71"/>
      <c r="J262" s="71"/>
      <c r="K262" s="42"/>
    </row>
    <row r="263" spans="1:13">
      <c r="A263" s="70"/>
      <c r="B263" s="70"/>
      <c r="C263" s="70"/>
      <c r="D263" s="70"/>
      <c r="E263" s="70"/>
      <c r="F263" s="70"/>
      <c r="G263" s="70"/>
      <c r="H263" s="70"/>
      <c r="I263" s="71"/>
      <c r="J263" s="71"/>
      <c r="K263" s="42"/>
    </row>
    <row r="264" spans="1:13">
      <c r="A264" s="70"/>
      <c r="B264" s="70"/>
      <c r="C264" s="70"/>
      <c r="D264" s="70"/>
      <c r="E264" s="70"/>
      <c r="F264" s="70"/>
      <c r="G264" s="70"/>
      <c r="H264" s="70"/>
      <c r="I264" s="71"/>
      <c r="J264" s="71"/>
      <c r="K264" s="42"/>
    </row>
    <row r="265" spans="1:13">
      <c r="A265" s="70"/>
      <c r="B265" s="193"/>
      <c r="C265" s="70"/>
      <c r="D265" s="70"/>
      <c r="E265" s="70"/>
      <c r="F265" s="70"/>
      <c r="G265" s="70"/>
      <c r="H265" s="70"/>
      <c r="I265" s="70"/>
      <c r="J265" s="70"/>
      <c r="K265" s="71"/>
      <c r="L265" s="71"/>
      <c r="M265" s="42"/>
    </row>
    <row r="266" spans="1:13">
      <c r="A266" s="70"/>
      <c r="B266" s="193"/>
      <c r="C266" s="70"/>
      <c r="D266" s="70"/>
      <c r="E266" s="70"/>
      <c r="F266" s="70"/>
      <c r="G266" s="70"/>
      <c r="H266" s="70"/>
      <c r="I266" s="70"/>
      <c r="J266" s="70"/>
      <c r="K266" s="71"/>
      <c r="L266" s="71"/>
      <c r="M266" s="42"/>
    </row>
    <row r="267" spans="1:13">
      <c r="A267" s="70"/>
      <c r="B267" s="193"/>
      <c r="C267" s="70"/>
      <c r="D267" s="70"/>
      <c r="E267" s="70"/>
      <c r="F267" s="70"/>
      <c r="G267" s="70"/>
      <c r="H267" s="70"/>
      <c r="I267" s="70"/>
      <c r="J267" s="70"/>
      <c r="K267" s="71"/>
      <c r="L267" s="71"/>
      <c r="M267" s="42"/>
    </row>
    <row r="268" spans="1:13">
      <c r="A268" s="70"/>
      <c r="B268" s="193"/>
      <c r="C268" s="70"/>
      <c r="D268" s="70"/>
      <c r="E268" s="70"/>
      <c r="F268" s="70"/>
      <c r="G268" s="70"/>
      <c r="H268" s="70"/>
      <c r="I268" s="70"/>
      <c r="J268" s="70"/>
      <c r="K268" s="71"/>
      <c r="L268" s="71"/>
      <c r="M268" s="42"/>
    </row>
    <row r="269" spans="1:13">
      <c r="A269" s="70"/>
      <c r="B269" s="193"/>
      <c r="C269" s="70"/>
      <c r="D269" s="70"/>
      <c r="E269" s="70"/>
      <c r="F269" s="70"/>
      <c r="G269" s="70"/>
      <c r="H269" s="70"/>
      <c r="I269" s="70"/>
      <c r="J269" s="70"/>
      <c r="K269" s="71"/>
      <c r="L269" s="71"/>
      <c r="M269" s="42"/>
    </row>
    <row r="270" spans="1:13">
      <c r="A270" s="70"/>
      <c r="B270" s="193"/>
      <c r="C270" s="70"/>
      <c r="D270" s="70"/>
      <c r="E270" s="70"/>
      <c r="F270" s="70"/>
      <c r="G270" s="70"/>
      <c r="H270" s="70"/>
      <c r="I270" s="70"/>
      <c r="J270" s="70"/>
      <c r="K270" s="71"/>
      <c r="L270" s="71"/>
      <c r="M270" s="42"/>
    </row>
    <row r="271" spans="1:13">
      <c r="A271" s="70"/>
      <c r="B271" s="193"/>
      <c r="C271" s="70"/>
      <c r="D271" s="70"/>
      <c r="E271" s="70"/>
      <c r="F271" s="70"/>
      <c r="G271" s="70"/>
      <c r="H271" s="70"/>
      <c r="I271" s="70"/>
      <c r="J271" s="70"/>
      <c r="K271" s="71"/>
      <c r="L271" s="71"/>
      <c r="M271" s="42"/>
    </row>
    <row r="272" spans="1:13">
      <c r="A272" s="70"/>
      <c r="B272" s="193"/>
      <c r="C272" s="70"/>
      <c r="D272" s="70"/>
      <c r="E272" s="70"/>
      <c r="F272" s="70"/>
      <c r="G272" s="70"/>
      <c r="H272" s="70"/>
      <c r="I272" s="70"/>
      <c r="J272" s="70"/>
      <c r="K272" s="71"/>
      <c r="L272" s="71"/>
      <c r="M272" s="42"/>
    </row>
    <row r="273" spans="1:13">
      <c r="A273" s="70"/>
      <c r="B273" s="193"/>
      <c r="C273" s="70"/>
      <c r="D273" s="70"/>
      <c r="E273" s="70"/>
      <c r="F273" s="70"/>
      <c r="G273" s="70"/>
      <c r="H273" s="70"/>
      <c r="I273" s="70"/>
      <c r="J273" s="70"/>
      <c r="K273" s="71"/>
      <c r="L273" s="71"/>
      <c r="M273" s="42"/>
    </row>
    <row r="274" spans="1:13">
      <c r="A274" s="70"/>
      <c r="B274" s="193"/>
      <c r="C274" s="70"/>
      <c r="D274" s="70"/>
      <c r="E274" s="70"/>
      <c r="F274" s="70"/>
      <c r="G274" s="70"/>
      <c r="H274" s="70"/>
      <c r="I274" s="70"/>
      <c r="J274" s="70"/>
      <c r="K274" s="71"/>
      <c r="L274" s="71"/>
      <c r="M274" s="42"/>
    </row>
    <row r="275" spans="1:13">
      <c r="A275" s="70"/>
      <c r="B275" s="193"/>
      <c r="C275" s="70"/>
      <c r="D275" s="70"/>
      <c r="E275" s="70"/>
      <c r="F275" s="70"/>
      <c r="G275" s="70"/>
      <c r="H275" s="70"/>
      <c r="I275" s="70"/>
      <c r="J275" s="70"/>
      <c r="K275" s="71"/>
      <c r="L275" s="71"/>
      <c r="M275" s="42"/>
    </row>
    <row r="276" spans="1:13">
      <c r="A276" s="70"/>
      <c r="B276" s="193"/>
      <c r="C276" s="70"/>
      <c r="D276" s="70"/>
      <c r="E276" s="70"/>
      <c r="F276" s="70"/>
      <c r="G276" s="70"/>
      <c r="H276" s="70"/>
      <c r="I276" s="70"/>
      <c r="J276" s="70"/>
      <c r="K276" s="71"/>
      <c r="L276" s="71"/>
      <c r="M276" s="42"/>
    </row>
    <row r="277" spans="1:13">
      <c r="A277" s="70"/>
      <c r="B277" s="193"/>
      <c r="C277" s="70"/>
      <c r="D277" s="70"/>
      <c r="E277" s="70"/>
      <c r="F277" s="70"/>
      <c r="G277" s="70"/>
      <c r="H277" s="70"/>
      <c r="I277" s="70"/>
      <c r="J277" s="70"/>
      <c r="K277" s="71"/>
      <c r="L277" s="71"/>
      <c r="M277" s="42"/>
    </row>
    <row r="278" spans="1:13">
      <c r="A278" s="70"/>
      <c r="B278" s="193"/>
      <c r="C278" s="70"/>
      <c r="D278" s="70"/>
      <c r="E278" s="70"/>
      <c r="F278" s="70"/>
      <c r="G278" s="70"/>
      <c r="H278" s="70"/>
      <c r="I278" s="70"/>
      <c r="J278" s="70"/>
      <c r="K278" s="71"/>
      <c r="L278" s="71"/>
      <c r="M278" s="42"/>
    </row>
    <row r="279" spans="1:13">
      <c r="A279" s="70"/>
      <c r="B279" s="193"/>
      <c r="C279" s="70"/>
      <c r="D279" s="70"/>
      <c r="E279" s="70"/>
      <c r="F279" s="70"/>
      <c r="G279" s="70"/>
      <c r="H279" s="70"/>
      <c r="I279" s="70"/>
      <c r="J279" s="70"/>
      <c r="K279" s="71"/>
      <c r="L279" s="71"/>
      <c r="M279" s="42"/>
    </row>
    <row r="280" spans="1:13">
      <c r="A280" s="70"/>
      <c r="B280" s="193"/>
      <c r="C280" s="70"/>
      <c r="D280" s="70"/>
      <c r="E280" s="70"/>
      <c r="F280" s="70"/>
      <c r="G280" s="70"/>
      <c r="H280" s="70"/>
      <c r="I280" s="70"/>
      <c r="J280" s="70"/>
      <c r="K280" s="71"/>
      <c r="L280" s="71"/>
      <c r="M280" s="42"/>
    </row>
    <row r="281" spans="1:13">
      <c r="A281" s="70"/>
      <c r="B281" s="193"/>
      <c r="C281" s="70"/>
      <c r="D281" s="70"/>
      <c r="E281" s="70"/>
      <c r="F281" s="70"/>
      <c r="G281" s="70"/>
      <c r="H281" s="70"/>
      <c r="I281" s="70"/>
      <c r="J281" s="70"/>
      <c r="K281" s="71"/>
      <c r="L281" s="71"/>
      <c r="M281" s="42"/>
    </row>
    <row r="282" spans="1:13">
      <c r="A282" s="70"/>
      <c r="B282" s="193"/>
      <c r="C282" s="70"/>
      <c r="D282" s="70"/>
      <c r="E282" s="70"/>
      <c r="F282" s="70"/>
      <c r="G282" s="70"/>
      <c r="H282" s="70"/>
      <c r="I282" s="70"/>
      <c r="J282" s="70"/>
      <c r="K282" s="71"/>
      <c r="L282" s="71"/>
      <c r="M282" s="42"/>
    </row>
    <row r="283" spans="1:13">
      <c r="A283" s="70"/>
      <c r="B283" s="193"/>
      <c r="C283" s="70"/>
      <c r="D283" s="70"/>
      <c r="E283" s="70"/>
      <c r="F283" s="70"/>
      <c r="G283" s="70"/>
      <c r="H283" s="70"/>
      <c r="I283" s="70"/>
      <c r="J283" s="70"/>
      <c r="K283" s="71"/>
      <c r="L283" s="71"/>
      <c r="M283" s="42"/>
    </row>
    <row r="284" spans="1:13">
      <c r="A284" s="70"/>
      <c r="B284" s="193"/>
      <c r="C284" s="70"/>
      <c r="D284" s="70"/>
      <c r="E284" s="70"/>
      <c r="F284" s="70"/>
      <c r="G284" s="70"/>
      <c r="H284" s="70"/>
      <c r="I284" s="70"/>
      <c r="J284" s="70"/>
      <c r="K284" s="71"/>
      <c r="L284" s="71"/>
      <c r="M284" s="42"/>
    </row>
    <row r="285" spans="1:13">
      <c r="A285" s="70"/>
      <c r="B285" s="193"/>
      <c r="C285" s="70"/>
      <c r="D285" s="70"/>
      <c r="E285" s="70"/>
      <c r="F285" s="70"/>
      <c r="G285" s="70"/>
      <c r="H285" s="70"/>
      <c r="I285" s="70"/>
      <c r="J285" s="70"/>
      <c r="K285" s="71"/>
      <c r="L285" s="71"/>
      <c r="M285" s="42"/>
    </row>
    <row r="286" spans="1:13">
      <c r="A286" s="70"/>
      <c r="B286" s="193"/>
      <c r="C286" s="70"/>
      <c r="D286" s="70"/>
      <c r="E286" s="70"/>
      <c r="F286" s="70"/>
      <c r="G286" s="70"/>
      <c r="H286" s="70"/>
      <c r="I286" s="70"/>
      <c r="J286" s="70"/>
      <c r="K286" s="71"/>
      <c r="L286" s="71"/>
      <c r="M286" s="42"/>
    </row>
    <row r="287" spans="1:13">
      <c r="A287" s="70"/>
      <c r="B287" s="193"/>
      <c r="C287" s="70"/>
      <c r="D287" s="70"/>
      <c r="E287" s="70"/>
      <c r="F287" s="70"/>
      <c r="G287" s="70"/>
      <c r="H287" s="70"/>
      <c r="I287" s="70"/>
      <c r="J287" s="70"/>
      <c r="K287" s="71"/>
      <c r="L287" s="71"/>
      <c r="M287" s="42"/>
    </row>
    <row r="288" spans="1:13">
      <c r="A288" s="70"/>
      <c r="B288" s="193"/>
      <c r="C288" s="70"/>
      <c r="D288" s="70"/>
      <c r="E288" s="70"/>
      <c r="F288" s="70"/>
      <c r="G288" s="70"/>
      <c r="H288" s="70"/>
      <c r="I288" s="70"/>
      <c r="J288" s="70"/>
      <c r="K288" s="71"/>
      <c r="L288" s="71"/>
      <c r="M288" s="42"/>
    </row>
    <row r="289" spans="1:13">
      <c r="A289" s="70"/>
      <c r="B289" s="193"/>
      <c r="C289" s="70"/>
      <c r="D289" s="70"/>
      <c r="E289" s="70"/>
      <c r="F289" s="70"/>
      <c r="G289" s="70"/>
      <c r="H289" s="70"/>
      <c r="I289" s="70"/>
      <c r="J289" s="70"/>
      <c r="K289" s="71"/>
      <c r="L289" s="71"/>
      <c r="M289" s="42"/>
    </row>
    <row r="290" spans="1:13">
      <c r="A290" s="70"/>
      <c r="B290" s="193"/>
      <c r="C290" s="70"/>
      <c r="D290" s="70"/>
      <c r="E290" s="70"/>
      <c r="F290" s="70"/>
      <c r="G290" s="70"/>
      <c r="H290" s="70"/>
      <c r="I290" s="70"/>
      <c r="J290" s="70"/>
      <c r="K290" s="71"/>
      <c r="L290" s="71"/>
      <c r="M290" s="42"/>
    </row>
    <row r="291" spans="1:13">
      <c r="A291" s="70"/>
      <c r="B291" s="193"/>
      <c r="C291" s="70"/>
      <c r="D291" s="70"/>
      <c r="E291" s="70"/>
      <c r="F291" s="70"/>
      <c r="G291" s="70"/>
      <c r="H291" s="70"/>
      <c r="I291" s="70"/>
      <c r="J291" s="70"/>
      <c r="K291" s="71"/>
      <c r="L291" s="71"/>
      <c r="M291" s="42"/>
    </row>
    <row r="292" spans="1:13">
      <c r="A292" s="70"/>
      <c r="B292" s="193"/>
      <c r="C292" s="70"/>
      <c r="D292" s="70"/>
      <c r="E292" s="70"/>
      <c r="F292" s="70"/>
      <c r="G292" s="70"/>
      <c r="H292" s="70"/>
      <c r="I292" s="70"/>
      <c r="J292" s="70"/>
      <c r="K292" s="71"/>
      <c r="L292" s="71"/>
      <c r="M292" s="42"/>
    </row>
    <row r="293" spans="1:13">
      <c r="A293" s="70"/>
      <c r="B293" s="193"/>
      <c r="C293" s="70"/>
      <c r="D293" s="70"/>
      <c r="E293" s="70"/>
      <c r="F293" s="70"/>
      <c r="G293" s="70"/>
      <c r="H293" s="70"/>
      <c r="I293" s="70"/>
      <c r="J293" s="70"/>
      <c r="K293" s="71"/>
      <c r="L293" s="71"/>
      <c r="M293" s="42"/>
    </row>
    <row r="294" spans="1:13">
      <c r="A294" s="70"/>
      <c r="B294" s="193"/>
      <c r="C294" s="70"/>
      <c r="D294" s="70"/>
      <c r="E294" s="70"/>
      <c r="F294" s="70"/>
      <c r="G294" s="70"/>
      <c r="H294" s="70"/>
      <c r="I294" s="70"/>
      <c r="J294" s="70"/>
      <c r="K294" s="71"/>
      <c r="L294" s="71"/>
      <c r="M294" s="42"/>
    </row>
    <row r="295" spans="1:13">
      <c r="A295" s="70"/>
      <c r="B295" s="193"/>
      <c r="C295" s="70"/>
      <c r="D295" s="70"/>
      <c r="E295" s="70"/>
      <c r="F295" s="70"/>
      <c r="G295" s="70"/>
      <c r="H295" s="70"/>
      <c r="I295" s="70"/>
      <c r="J295" s="70"/>
      <c r="K295" s="71"/>
      <c r="L295" s="71"/>
      <c r="M295" s="42"/>
    </row>
    <row r="296" spans="1:13">
      <c r="A296" s="70"/>
      <c r="B296" s="193"/>
      <c r="C296" s="70"/>
      <c r="D296" s="70"/>
      <c r="E296" s="70"/>
      <c r="F296" s="70"/>
      <c r="G296" s="70"/>
      <c r="H296" s="70"/>
      <c r="I296" s="70"/>
      <c r="J296" s="70"/>
      <c r="K296" s="71"/>
      <c r="L296" s="71"/>
      <c r="M296" s="42"/>
    </row>
    <row r="297" spans="1:13">
      <c r="A297" s="70"/>
      <c r="B297" s="193"/>
      <c r="C297" s="70"/>
      <c r="D297" s="70"/>
      <c r="E297" s="70"/>
      <c r="F297" s="70"/>
      <c r="G297" s="70"/>
      <c r="H297" s="70"/>
      <c r="I297" s="70"/>
      <c r="J297" s="70"/>
      <c r="K297" s="71"/>
      <c r="L297" s="71"/>
      <c r="M297" s="42"/>
    </row>
    <row r="298" spans="1:13">
      <c r="A298" s="70"/>
      <c r="B298" s="193"/>
      <c r="C298" s="70"/>
      <c r="D298" s="70"/>
      <c r="E298" s="70"/>
      <c r="F298" s="70"/>
      <c r="G298" s="70"/>
      <c r="H298" s="70"/>
      <c r="I298" s="70"/>
      <c r="J298" s="70"/>
      <c r="K298" s="71"/>
      <c r="L298" s="71"/>
      <c r="M298" s="42"/>
    </row>
    <row r="299" spans="1:13">
      <c r="A299" s="70"/>
      <c r="B299" s="193"/>
      <c r="C299" s="70"/>
      <c r="D299" s="70"/>
      <c r="E299" s="70"/>
      <c r="F299" s="70"/>
      <c r="G299" s="70"/>
      <c r="H299" s="70"/>
      <c r="I299" s="70"/>
      <c r="J299" s="70"/>
      <c r="K299" s="71"/>
      <c r="L299" s="71"/>
      <c r="M299" s="42"/>
    </row>
    <row r="300" spans="1:13">
      <c r="A300" s="70"/>
      <c r="B300" s="193"/>
      <c r="C300" s="70"/>
      <c r="D300" s="70"/>
      <c r="E300" s="70"/>
      <c r="F300" s="70"/>
      <c r="G300" s="70"/>
      <c r="H300" s="70"/>
      <c r="I300" s="70"/>
      <c r="J300" s="70"/>
      <c r="K300" s="71"/>
      <c r="L300" s="71"/>
      <c r="M300" s="42"/>
    </row>
    <row r="301" spans="1:13">
      <c r="A301" s="70"/>
      <c r="B301" s="193"/>
      <c r="C301" s="70"/>
      <c r="D301" s="70"/>
      <c r="E301" s="70"/>
      <c r="F301" s="70"/>
      <c r="G301" s="70"/>
      <c r="H301" s="70"/>
      <c r="I301" s="70"/>
      <c r="J301" s="70"/>
      <c r="K301" s="71"/>
      <c r="L301" s="71"/>
      <c r="M301" s="42"/>
    </row>
    <row r="302" spans="1:13">
      <c r="A302" s="70"/>
      <c r="B302" s="193"/>
      <c r="C302" s="70"/>
      <c r="D302" s="70"/>
      <c r="E302" s="70"/>
      <c r="F302" s="70"/>
      <c r="G302" s="70"/>
      <c r="H302" s="70"/>
      <c r="I302" s="70"/>
      <c r="J302" s="70"/>
      <c r="K302" s="71"/>
      <c r="L302" s="71"/>
      <c r="M302" s="42"/>
    </row>
    <row r="303" spans="1:13">
      <c r="A303" s="70"/>
      <c r="B303" s="193"/>
      <c r="C303" s="70"/>
      <c r="D303" s="70"/>
      <c r="E303" s="70"/>
      <c r="F303" s="70"/>
      <c r="G303" s="70"/>
      <c r="H303" s="70"/>
      <c r="I303" s="70"/>
      <c r="J303" s="70"/>
      <c r="K303" s="71"/>
      <c r="L303" s="71"/>
      <c r="M303" s="42"/>
    </row>
    <row r="304" spans="1:13">
      <c r="A304" s="70"/>
      <c r="B304" s="193"/>
      <c r="C304" s="70"/>
      <c r="D304" s="70"/>
      <c r="E304" s="70"/>
      <c r="F304" s="70"/>
      <c r="G304" s="70"/>
      <c r="H304" s="70"/>
      <c r="I304" s="70"/>
      <c r="J304" s="70"/>
      <c r="K304" s="71"/>
      <c r="L304" s="71"/>
      <c r="M304" s="42"/>
    </row>
    <row r="305" spans="1:13">
      <c r="A305" s="70"/>
      <c r="B305" s="193"/>
      <c r="C305" s="70"/>
      <c r="D305" s="70"/>
      <c r="E305" s="70"/>
      <c r="F305" s="70"/>
      <c r="G305" s="70"/>
      <c r="H305" s="70"/>
      <c r="I305" s="70"/>
      <c r="J305" s="70"/>
      <c r="K305" s="71"/>
      <c r="L305" s="71"/>
      <c r="M305" s="42"/>
    </row>
    <row r="306" spans="1:13">
      <c r="A306" s="70"/>
      <c r="B306" s="193"/>
      <c r="C306" s="70"/>
      <c r="D306" s="70"/>
      <c r="E306" s="70"/>
      <c r="F306" s="70"/>
      <c r="G306" s="70"/>
      <c r="H306" s="70"/>
      <c r="I306" s="70"/>
      <c r="J306" s="70"/>
      <c r="K306" s="71"/>
      <c r="L306" s="71"/>
      <c r="M306" s="42"/>
    </row>
    <row r="307" spans="1:13">
      <c r="A307" s="70"/>
      <c r="B307" s="193"/>
      <c r="C307" s="70"/>
      <c r="D307" s="70"/>
      <c r="E307" s="70"/>
      <c r="F307" s="70"/>
      <c r="G307" s="70"/>
      <c r="H307" s="70"/>
      <c r="I307" s="70"/>
      <c r="J307" s="70"/>
      <c r="K307" s="71"/>
      <c r="L307" s="71"/>
      <c r="M307" s="42"/>
    </row>
    <row r="308" spans="1:13">
      <c r="A308" s="70"/>
      <c r="B308" s="193"/>
      <c r="C308" s="70"/>
      <c r="D308" s="70"/>
      <c r="E308" s="70"/>
      <c r="F308" s="70"/>
      <c r="G308" s="70"/>
      <c r="H308" s="70"/>
      <c r="I308" s="70"/>
      <c r="J308" s="70"/>
      <c r="K308" s="71"/>
      <c r="L308" s="71"/>
      <c r="M308" s="42"/>
    </row>
    <row r="309" spans="1:13">
      <c r="A309" s="70"/>
      <c r="B309" s="193"/>
      <c r="C309" s="70"/>
      <c r="D309" s="70"/>
      <c r="E309" s="70"/>
      <c r="F309" s="70"/>
      <c r="G309" s="70"/>
      <c r="H309" s="70"/>
      <c r="I309" s="70"/>
      <c r="J309" s="70"/>
      <c r="K309" s="71"/>
      <c r="L309" s="71"/>
      <c r="M309" s="42"/>
    </row>
    <row r="310" spans="1:13">
      <c r="A310" s="70"/>
      <c r="B310" s="193"/>
      <c r="C310" s="70"/>
      <c r="D310" s="70"/>
      <c r="E310" s="70"/>
      <c r="F310" s="70"/>
      <c r="G310" s="70"/>
      <c r="H310" s="70"/>
      <c r="I310" s="70"/>
      <c r="J310" s="70"/>
      <c r="K310" s="71"/>
      <c r="L310" s="71"/>
      <c r="M310" s="42"/>
    </row>
    <row r="311" spans="1:13">
      <c r="A311" s="70"/>
      <c r="B311" s="193"/>
      <c r="C311" s="70"/>
      <c r="D311" s="70"/>
      <c r="E311" s="70"/>
      <c r="F311" s="70"/>
      <c r="G311" s="70"/>
      <c r="H311" s="70"/>
      <c r="I311" s="70"/>
      <c r="J311" s="70"/>
      <c r="K311" s="71"/>
      <c r="L311" s="71"/>
      <c r="M311" s="42"/>
    </row>
    <row r="312" spans="1:13">
      <c r="A312" s="70"/>
      <c r="B312" s="193"/>
      <c r="C312" s="70"/>
      <c r="D312" s="70"/>
      <c r="E312" s="70"/>
      <c r="F312" s="70"/>
      <c r="G312" s="70"/>
      <c r="H312" s="70"/>
      <c r="I312" s="70"/>
      <c r="J312" s="70"/>
      <c r="K312" s="71"/>
      <c r="L312" s="71"/>
      <c r="M312" s="42"/>
    </row>
  </sheetData>
  <mergeCells count="36">
    <mergeCell ref="A221:J221"/>
    <mergeCell ref="A222:I222"/>
    <mergeCell ref="A227:D227"/>
    <mergeCell ref="G227:J227"/>
    <mergeCell ref="A228:D228"/>
    <mergeCell ref="G228:J228"/>
    <mergeCell ref="C220:D220"/>
    <mergeCell ref="C79:D79"/>
    <mergeCell ref="F79:G79"/>
    <mergeCell ref="C80:I80"/>
    <mergeCell ref="B83:B84"/>
    <mergeCell ref="C83:G84"/>
    <mergeCell ref="C85:G85"/>
    <mergeCell ref="C86:G86"/>
    <mergeCell ref="C87:I87"/>
    <mergeCell ref="C208:J208"/>
    <mergeCell ref="C211:J211"/>
    <mergeCell ref="C213:I213"/>
    <mergeCell ref="C76:D76"/>
    <mergeCell ref="F76:G76"/>
    <mergeCell ref="C77:D77"/>
    <mergeCell ref="F77:G77"/>
    <mergeCell ref="C78:D78"/>
    <mergeCell ref="F78:G78"/>
    <mergeCell ref="B73:B74"/>
    <mergeCell ref="C73:D74"/>
    <mergeCell ref="E73:E74"/>
    <mergeCell ref="F73:G74"/>
    <mergeCell ref="C75:D75"/>
    <mergeCell ref="F75:G75"/>
    <mergeCell ref="A66:B66"/>
    <mergeCell ref="A3:M3"/>
    <mergeCell ref="B16:B18"/>
    <mergeCell ref="C16:J16"/>
    <mergeCell ref="C17:J17"/>
    <mergeCell ref="C18:J18"/>
  </mergeCells>
  <pageMargins left="0.16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Kop.</vt:lpstr>
      <vt:lpstr>Pasqyra e Pozicionit Financiar</vt:lpstr>
      <vt:lpstr>PASH-sipas natyres</vt:lpstr>
      <vt:lpstr>Pasqyra Cashflow-indirekte</vt:lpstr>
      <vt:lpstr>SHENIMET SHPJEGUESE</vt:lpstr>
      <vt:lpstr>Sheet2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AAA</cp:lastModifiedBy>
  <cp:lastPrinted>2020-07-30T07:31:49Z</cp:lastPrinted>
  <dcterms:created xsi:type="dcterms:W3CDTF">2016-08-04T12:40:37Z</dcterms:created>
  <dcterms:modified xsi:type="dcterms:W3CDTF">2020-08-01T18:07:36Z</dcterms:modified>
</cp:coreProperties>
</file>