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7" activeTab="10"/>
  </bookViews>
  <sheets>
    <sheet name="KAPAKU I BIL 2010" sheetId="1" r:id="rId1"/>
    <sheet name="AKTIVI 2010" sheetId="2" r:id="rId2"/>
    <sheet name="PASIVI 2010" sheetId="3" r:id="rId3"/>
    <sheet name="TE ARDHURAT 2010" sheetId="4" r:id="rId4"/>
    <sheet name="FLUKSI MET 1" sheetId="5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RAPORT " sheetId="12" r:id="rId11"/>
    <sheet name="Fleta1" sheetId="15" r:id="rId12"/>
    <sheet name="Fleta2" sheetId="16" r:id="rId13"/>
    <sheet name="Fleta3" sheetId="17" r:id="rId14"/>
    <sheet name="Fleta4" sheetId="18" r:id="rId15"/>
  </sheets>
  <calcPr calcId="124519"/>
</workbook>
</file>

<file path=xl/calcChain.xml><?xml version="1.0" encoding="utf-8"?>
<calcChain xmlns="http://schemas.openxmlformats.org/spreadsheetml/2006/main">
  <c r="E239" i="12"/>
  <c r="I132"/>
  <c r="E17" i="8"/>
  <c r="G28" i="14"/>
  <c r="F39" i="5" l="1"/>
  <c r="I131" i="12"/>
  <c r="I245"/>
  <c r="I255" s="1"/>
  <c r="I256" s="1"/>
  <c r="H245"/>
  <c r="H255" s="1"/>
  <c r="H239"/>
  <c r="G239"/>
  <c r="D239"/>
  <c r="I236"/>
  <c r="F236"/>
  <c r="I235"/>
  <c r="I239" s="1"/>
  <c r="F235"/>
  <c r="I224"/>
  <c r="H224"/>
  <c r="I203"/>
  <c r="H203"/>
  <c r="I181"/>
  <c r="H181"/>
  <c r="I174"/>
  <c r="H174"/>
  <c r="I163"/>
  <c r="H163"/>
  <c r="H139"/>
  <c r="G139"/>
  <c r="F139"/>
  <c r="E139"/>
  <c r="I138"/>
  <c r="I137"/>
  <c r="I135"/>
  <c r="I139" s="1"/>
  <c r="H134"/>
  <c r="G134"/>
  <c r="F134"/>
  <c r="E134"/>
  <c r="H130"/>
  <c r="G130"/>
  <c r="G143" s="1"/>
  <c r="F130"/>
  <c r="E130"/>
  <c r="I129"/>
  <c r="I128"/>
  <c r="I127"/>
  <c r="I115"/>
  <c r="H115"/>
  <c r="I104"/>
  <c r="H104"/>
  <c r="I85"/>
  <c r="G85"/>
  <c r="B44"/>
  <c r="B90" s="1"/>
  <c r="B136" s="1"/>
  <c r="B182" s="1"/>
  <c r="B228" s="1"/>
  <c r="B273" s="1"/>
  <c r="B266" l="1"/>
  <c r="I130"/>
  <c r="H143"/>
  <c r="I143" s="1"/>
  <c r="H256"/>
  <c r="H258" s="1"/>
  <c r="I258"/>
  <c r="I134" l="1"/>
  <c r="F24" i="8"/>
  <c r="F17"/>
  <c r="C21" i="14"/>
  <c r="D21"/>
  <c r="E21"/>
  <c r="F21"/>
  <c r="G21"/>
  <c r="G32" s="1"/>
  <c r="B21"/>
  <c r="F18" i="7"/>
  <c r="G18"/>
  <c r="I18"/>
  <c r="E18"/>
  <c r="J11"/>
  <c r="J12"/>
  <c r="J13"/>
  <c r="J14"/>
  <c r="J15"/>
  <c r="J16"/>
  <c r="H11"/>
  <c r="H12"/>
  <c r="H13"/>
  <c r="H14"/>
  <c r="H15"/>
  <c r="H16"/>
  <c r="H17"/>
  <c r="G41" i="3"/>
  <c r="G25" i="8"/>
  <c r="E24"/>
  <c r="D24"/>
  <c r="C24"/>
  <c r="G23"/>
  <c r="F22"/>
  <c r="E22"/>
  <c r="D22"/>
  <c r="C22"/>
  <c r="G22" s="1"/>
  <c r="G21"/>
  <c r="G20"/>
  <c r="G19"/>
  <c r="G18"/>
  <c r="D17"/>
  <c r="C17"/>
  <c r="G15"/>
  <c r="G14"/>
  <c r="G13"/>
  <c r="F12"/>
  <c r="F26" s="1"/>
  <c r="E12"/>
  <c r="E26" s="1"/>
  <c r="D12"/>
  <c r="D26" s="1"/>
  <c r="C12"/>
  <c r="C26" s="1"/>
  <c r="G11"/>
  <c r="G10"/>
  <c r="G9"/>
  <c r="G24" s="1"/>
  <c r="B32" i="14"/>
  <c r="H28"/>
  <c r="H16"/>
  <c r="H8"/>
  <c r="H21" s="1"/>
  <c r="G24" i="7"/>
  <c r="I23"/>
  <c r="F23"/>
  <c r="E23"/>
  <c r="J22"/>
  <c r="H22"/>
  <c r="J21"/>
  <c r="H21"/>
  <c r="J20"/>
  <c r="H20"/>
  <c r="J19"/>
  <c r="H19"/>
  <c r="I24"/>
  <c r="E24"/>
  <c r="J17"/>
  <c r="J10"/>
  <c r="H10"/>
  <c r="J9"/>
  <c r="H9"/>
  <c r="J8"/>
  <c r="J18" s="1"/>
  <c r="H8"/>
  <c r="G34" i="5"/>
  <c r="F34"/>
  <c r="G28"/>
  <c r="F28"/>
  <c r="G18"/>
  <c r="G21" s="1"/>
  <c r="F18"/>
  <c r="F21" s="1"/>
  <c r="G30" i="4"/>
  <c r="G7"/>
  <c r="F7"/>
  <c r="F30"/>
  <c r="G15"/>
  <c r="G20" s="1"/>
  <c r="G38" s="1"/>
  <c r="F15"/>
  <c r="F20" s="1"/>
  <c r="H32" i="3"/>
  <c r="G32"/>
  <c r="H25"/>
  <c r="H24" s="1"/>
  <c r="G25"/>
  <c r="G24" s="1"/>
  <c r="H11"/>
  <c r="H6" s="1"/>
  <c r="G11"/>
  <c r="G6" s="1"/>
  <c r="H8"/>
  <c r="G8"/>
  <c r="G33" i="2"/>
  <c r="F33"/>
  <c r="G28"/>
  <c r="F28"/>
  <c r="G18"/>
  <c r="F18"/>
  <c r="G10"/>
  <c r="F10"/>
  <c r="G6"/>
  <c r="F6"/>
  <c r="G26" i="8" l="1"/>
  <c r="F35" i="5"/>
  <c r="F37" s="1"/>
  <c r="F40" s="1"/>
  <c r="F24" i="7"/>
  <c r="G35" i="5"/>
  <c r="G37" s="1"/>
  <c r="G40" s="1"/>
  <c r="H31" i="3"/>
  <c r="H43" s="1"/>
  <c r="G31"/>
  <c r="G43" s="1"/>
  <c r="H18" i="7"/>
  <c r="G17" i="8"/>
  <c r="G21" i="4"/>
  <c r="G31"/>
  <c r="G32" s="1"/>
  <c r="G35" s="1"/>
  <c r="F31"/>
  <c r="F32" s="1"/>
  <c r="F35" s="1"/>
  <c r="F21"/>
  <c r="K16" i="7"/>
  <c r="M16" s="1"/>
  <c r="N16" s="1"/>
  <c r="K15"/>
  <c r="M15" s="1"/>
  <c r="N15" s="1"/>
  <c r="K14"/>
  <c r="M14" s="1"/>
  <c r="N14" s="1"/>
  <c r="K13"/>
  <c r="M13" s="1"/>
  <c r="N13" s="1"/>
  <c r="K12"/>
  <c r="M12" s="1"/>
  <c r="N12" s="1"/>
  <c r="K11"/>
  <c r="M11" s="1"/>
  <c r="N11" s="1"/>
  <c r="F43" i="2"/>
  <c r="G43"/>
  <c r="G12" i="8"/>
  <c r="H32" i="14"/>
  <c r="I32" s="1"/>
  <c r="J32" s="1"/>
  <c r="I21"/>
  <c r="J21" s="1"/>
  <c r="J24" i="7"/>
  <c r="K24" s="1"/>
  <c r="H24"/>
  <c r="K8"/>
  <c r="K9"/>
  <c r="M9" s="1"/>
  <c r="N9" s="1"/>
  <c r="K10"/>
  <c r="M10" s="1"/>
  <c r="N10" s="1"/>
  <c r="K17"/>
  <c r="L17" s="1"/>
  <c r="M17" s="1"/>
  <c r="N17" s="1"/>
  <c r="K19"/>
  <c r="K20"/>
  <c r="M20" s="1"/>
  <c r="N20" s="1"/>
  <c r="K21"/>
  <c r="L21" s="1"/>
  <c r="M21" s="1"/>
  <c r="N21" s="1"/>
  <c r="K22"/>
  <c r="L22" s="1"/>
  <c r="M22" s="1"/>
  <c r="N22" s="1"/>
  <c r="H23"/>
  <c r="J23"/>
  <c r="K23" s="1"/>
  <c r="G33" i="4" l="1"/>
  <c r="G34" s="1"/>
  <c r="H44" i="3"/>
  <c r="G44"/>
  <c r="F33" i="4"/>
  <c r="F34" s="1"/>
  <c r="L18" i="7"/>
  <c r="K18"/>
  <c r="L23"/>
  <c r="M23" s="1"/>
  <c r="N23" s="1"/>
  <c r="M19"/>
  <c r="N19" s="1"/>
  <c r="M8"/>
  <c r="N8" l="1"/>
  <c r="N18" s="1"/>
  <c r="M18"/>
  <c r="L24"/>
  <c r="M24" s="1"/>
  <c r="N24" s="1"/>
</calcChain>
</file>

<file path=xl/sharedStrings.xml><?xml version="1.0" encoding="utf-8"?>
<sst xmlns="http://schemas.openxmlformats.org/spreadsheetml/2006/main" count="788" uniqueCount="607">
  <si>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</si>
  <si>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</si>
  <si>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</si>
  <si>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</si>
  <si>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</si>
  <si>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</si>
  <si>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</si>
  <si>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</si>
  <si>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</si>
  <si>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</si>
  <si>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</si>
  <si>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</si>
  <si>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</si>
  <si>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</si>
  <si>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</si>
  <si>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</si>
  <si>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</si>
  <si>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</si>
  <si>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</si>
  <si>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>31.12.2010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</si>
  <si>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</si>
  <si>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</si>
  <si>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</si>
  <si>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</si>
  <si>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</si>
  <si>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</si>
  <si>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</si>
  <si>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</si>
  <si>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</si>
  <si>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</si>
  <si>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</si>
  <si>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</si>
  <si>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</si>
  <si>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</si>
  <si>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</si>
  <si>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</si>
  <si>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</si>
  <si>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</si>
  <si>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</si>
  <si>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</si>
  <si>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</si>
  <si>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</si>
  <si>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</si>
  <si>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</si>
  <si>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</si>
  <si>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</si>
  <si>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</si>
  <si>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</si>
  <si>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</si>
  <si>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</si>
  <si>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</si>
  <si>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</si>
  <si>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</si>
  <si>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</si>
  <si>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</si>
  <si>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</si>
  <si>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</si>
  <si>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</si>
  <si>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</si>
  <si>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</si>
  <si>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</si>
  <si>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</si>
  <si>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</si>
  <si>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</si>
  <si>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</si>
  <si>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</si>
  <si>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</si>
  <si>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</si>
  <si>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</si>
  <si>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</si>
  <si>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</si>
  <si>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</si>
  <si>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</si>
  <si>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</si>
  <si>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</si>
  <si>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</si>
  <si>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</si>
  <si>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</si>
  <si>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tjere(Humbje e vitit)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</si>
  <si>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</si>
  <si>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</si>
  <si>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</si>
  <si>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</si>
  <si>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</si>
  <si>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</si>
  <si>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</si>
  <si>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</si>
  <si>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</si>
  <si>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</si>
  <si>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</si>
  <si>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</si>
  <si>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</si>
  <si>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</si>
  <si>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</si>
  <si>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</si>
  <si>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</si>
  <si>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</si>
  <si>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</si>
  <si>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</si>
  <si>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</si>
  <si>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</si>
  <si>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Pasqyrat    Financiare    te    Vitit   2010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</si>
  <si>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</si>
  <si>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</si>
  <si>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</si>
  <si>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</si>
  <si>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</si>
  <si>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</si>
  <si>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</si>
  <si>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</si>
  <si>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</si>
  <si>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</si>
  <si>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</si>
  <si>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</si>
  <si>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</si>
  <si>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</si>
  <si>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</si>
  <si>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</si>
  <si>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</si>
  <si>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</si>
  <si>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</si>
  <si>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</si>
  <si>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</si>
  <si>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</si>
  <si>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</si>
  <si>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</si>
  <si>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</si>
  <si>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</si>
  <si>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</si>
  <si>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</si>
  <si>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</si>
  <si>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</si>
  <si>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</si>
  <si>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</si>
  <si>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</si>
  <si>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</si>
  <si>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</si>
  <si>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</si>
  <si>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</si>
  <si>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</si>
  <si>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</si>
  <si>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</si>
  <si>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</si>
  <si>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</si>
  <si>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</si>
  <si>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</si>
  <si>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</si>
  <si>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</si>
  <si>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</si>
  <si>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</si>
  <si>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</si>
  <si>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</si>
  <si>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</si>
  <si>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</si>
  <si>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</si>
  <si>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</si>
  <si>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</si>
  <si>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</si>
  <si>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</si>
  <si>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</si>
  <si>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</si>
  <si>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</si>
  <si>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</si>
  <si>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</si>
  <si>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</si>
  <si>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</si>
  <si>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</si>
  <si>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</si>
  <si>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</si>
  <si>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</si>
  <si>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</si>
  <si>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</si>
  <si>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</si>
  <si>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</si>
  <si>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</si>
  <si>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</si>
  <si>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</si>
  <si>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</si>
  <si>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</si>
  <si>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</si>
  <si>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II</t>
  </si>
  <si>
    <t>Shuma mj.transporti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</si>
  <si>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</si>
  <si>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</si>
  <si>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</si>
  <si>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</si>
  <si>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</si>
  <si>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</si>
  <si>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</si>
  <si>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</si>
  <si>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</si>
  <si>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</si>
  <si>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</si>
  <si>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</si>
  <si>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</si>
  <si>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</si>
  <si>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</si>
  <si>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</si>
  <si>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</si>
  <si>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</si>
  <si>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</si>
  <si>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</si>
  <si>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</si>
  <si>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</si>
  <si>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</si>
  <si>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</si>
  <si>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</si>
  <si>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</si>
  <si>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</si>
  <si>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</si>
  <si>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</si>
  <si>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</si>
  <si>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</si>
  <si>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</si>
  <si>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</si>
  <si>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</si>
  <si>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</si>
  <si>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</si>
  <si>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</si>
  <si>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</si>
  <si>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</si>
  <si>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</si>
  <si>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</si>
  <si>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</si>
  <si>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</si>
  <si>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</si>
  <si>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</si>
  <si>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</si>
  <si>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</si>
  <si>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</si>
  <si>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</si>
  <si>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</si>
  <si>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</si>
  <si>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</si>
  <si>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</si>
  <si>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</si>
  <si>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</si>
  <si>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</si>
  <si>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Monedha</t>
  </si>
  <si>
    <t>Totali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</si>
  <si>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</si>
  <si>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</si>
  <si>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</si>
  <si>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</si>
  <si>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</si>
  <si>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</si>
  <si>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</si>
  <si>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</si>
  <si>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</si>
  <si>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</si>
  <si>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</si>
  <si>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</si>
  <si>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</si>
  <si>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</si>
  <si>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</si>
  <si>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</si>
  <si>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</si>
  <si>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</si>
  <si>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</si>
  <si>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</si>
  <si>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</si>
  <si>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</si>
  <si>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</si>
  <si>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</si>
  <si>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</si>
  <si>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</si>
  <si>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</si>
  <si>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</si>
  <si>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</si>
  <si>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</si>
  <si>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</si>
  <si>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</si>
  <si>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</si>
  <si>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</si>
  <si>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</si>
  <si>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</si>
  <si>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</si>
  <si>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</si>
  <si>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</si>
  <si>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</si>
  <si>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</si>
  <si>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</si>
  <si>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</si>
  <si>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</si>
  <si>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</si>
  <si>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</si>
  <si>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</si>
  <si>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</si>
  <si>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</si>
  <si>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</si>
  <si>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</si>
  <si>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</si>
  <si>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</si>
  <si>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</si>
  <si>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</si>
  <si>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</si>
  <si>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</si>
  <si>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</si>
  <si>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TE JERA INVETARI IMET</t>
  </si>
  <si>
    <t xml:space="preserve">Parapagime per blereje </t>
  </si>
  <si>
    <t>njesia</t>
  </si>
  <si>
    <t>matj</t>
  </si>
  <si>
    <t>cop</t>
  </si>
  <si>
    <t>&gt;SHITJE TE PERJASHTUAR</t>
  </si>
  <si>
    <t>Pozicioni me 31 dhjetor 2009</t>
  </si>
  <si>
    <t>Pozicioni me 31 dhjetor 2010</t>
  </si>
  <si>
    <t>Shenime per pasqyrat financiare</t>
  </si>
  <si>
    <t>(Te gjitha balancat jane ne leke)</t>
  </si>
  <si>
    <t>1. Informacione te Pergjithshme</t>
  </si>
  <si>
    <t xml:space="preserve">      eshte tregeti artikujsh te ndryshem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</si>
  <si>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</si>
  <si>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</si>
  <si>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</si>
  <si>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</si>
  <si>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</si>
  <si>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</si>
  <si>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</si>
  <si>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>te SNK-ve, eshte bere ne menyre perspektive. Si pasoje  shifrat  e vitit 2008 nuk jane te krahasueshme</t>
  </si>
  <si>
    <t>me ato te vitit 2007, pasi jane zbatuar politika kontabel te ndryshme.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</si>
  <si>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</si>
  <si>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</si>
  <si>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</si>
  <si>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</si>
  <si>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</si>
  <si>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</si>
  <si>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</si>
  <si>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</si>
  <si>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</si>
  <si>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</si>
  <si>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</si>
  <si>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</si>
  <si>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</si>
  <si>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</si>
  <si>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</si>
  <si>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 xml:space="preserve">euro </t>
  </si>
  <si>
    <t>dollari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</si>
  <si>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</si>
  <si>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</si>
  <si>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</si>
  <si>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</si>
  <si>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</si>
  <si>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</si>
  <si>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</si>
  <si>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</si>
  <si>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</si>
  <si>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 xml:space="preserve">me vleren e tyre nominale (minus provizionet e krijuara per renie ne vlere),keshtu qe 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</si>
  <si>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</si>
  <si>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</si>
  <si>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</si>
  <si>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</si>
  <si>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</si>
  <si>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</si>
  <si>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</si>
  <si>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</si>
  <si>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</si>
  <si>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</si>
  <si>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</si>
  <si>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</si>
  <si>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</si>
  <si>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</si>
  <si>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</si>
  <si>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</si>
  <si>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</si>
  <si>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</si>
  <si>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</si>
  <si>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</si>
  <si>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</si>
  <si>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</si>
  <si>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</si>
  <si>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</si>
  <si>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</si>
  <si>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</si>
  <si>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</si>
  <si>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Gjendja me 31.12.2010</t>
  </si>
  <si>
    <t>Emertimi I llogarise</t>
  </si>
  <si>
    <t>kembimit</t>
  </si>
  <si>
    <t>monedhes</t>
  </si>
  <si>
    <t>Ne leke</t>
  </si>
  <si>
    <t>Llogari bankare</t>
  </si>
  <si>
    <t>Euro</t>
  </si>
  <si>
    <t xml:space="preserve">A r k a 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</si>
  <si>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</si>
  <si>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</si>
  <si>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</si>
  <si>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</si>
  <si>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</si>
  <si>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</si>
  <si>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</si>
  <si>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2008 deklarohen si vijon:</t>
  </si>
  <si>
    <t>Ushtrim i mbyllur</t>
  </si>
  <si>
    <t>Aktive te tjera financiare afatshkurtera</t>
  </si>
  <si>
    <t>31.Dhjetor 2010</t>
  </si>
  <si>
    <t>( iii ) Instrumenta te tjera borxhi</t>
  </si>
  <si>
    <t>( iv ) Investime te tjera financiare</t>
  </si>
  <si>
    <t>S h u m a :</t>
  </si>
  <si>
    <t xml:space="preserve">5.I n v e n t a r i </t>
  </si>
  <si>
    <t>Gjendja e inventarit ne fillim dhe ne fund te ushtrimit paraqitet:</t>
  </si>
  <si>
    <t>I n v e n t a r i</t>
  </si>
  <si>
    <t>31.Dhjetor 2008</t>
  </si>
  <si>
    <t>( i  )  Lendet e para</t>
  </si>
  <si>
    <t>( ii ) Prodhim ne poces</t>
  </si>
  <si>
    <t>( iii ) Produkte te gatshme</t>
  </si>
  <si>
    <t>( v  ) Parapagesat per furnizime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</si>
  <si>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</si>
  <si>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</si>
  <si>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</si>
  <si>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leke.</t>
  </si>
  <si>
    <t>6.Aktivet Afatgjata Materiale (AAM-te)</t>
  </si>
  <si>
    <t>Gjendja dhe levizja e aktiveve afatgjata materiale ne pasqyrat financiare paraqitet si vijon:</t>
  </si>
  <si>
    <t xml:space="preserve">Aktivet te </t>
  </si>
  <si>
    <t xml:space="preserve">         Gjendjet dhe levizjet</t>
  </si>
  <si>
    <t>tjera afatgjata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</si>
  <si>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</si>
  <si>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</si>
  <si>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</si>
  <si>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</si>
  <si>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</si>
  <si>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</si>
  <si>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te perputhura me te dhenat e kontabilitetit dhe te inventarizimeve fizike qe shoqeria e ka kryer ne </t>
  </si>
  <si>
    <t xml:space="preserve">qeria ka zgjedhur modelin e kostos (SNK-5).Vlersimi fillestar ne momentin e marrjes ne inventar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</si>
  <si>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</si>
  <si>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</si>
  <si>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</si>
  <si>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</si>
  <si>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</si>
  <si>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</si>
  <si>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</si>
  <si>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</si>
  <si>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>vijon:</t>
  </si>
  <si>
    <t xml:space="preserve">H u a m a r r j e t </t>
  </si>
  <si>
    <t>(  i  ) Huate dhe obligacionet afatshkurtera</t>
  </si>
  <si>
    <t>( ii  ) Kthimet / ripagesat e huave afatgjata(leasing)</t>
  </si>
  <si>
    <t>( iii ) Bono te konvertueshme</t>
  </si>
  <si>
    <t>S h u m a:</t>
  </si>
  <si>
    <t>8.Detyrimet afatshkurtera-Huate dhe parapagimet</t>
  </si>
  <si>
    <t>Huamarrjet dhe parapagimet</t>
  </si>
  <si>
    <t>(  i  ) Te pagueshme ndaj furnitorve</t>
  </si>
  <si>
    <t>( ii  ) Te pagueshme ndaj punonjesve</t>
  </si>
  <si>
    <t>( iv ) Hua te tjera</t>
  </si>
  <si>
    <t>( v  ) Parapagimet e arketuara</t>
  </si>
  <si>
    <t>9.Detyrime Afatgjata -Huate afatgjata</t>
  </si>
  <si>
    <t>Huate afatgjata  ne fillim dhe ne fund te ushtrimit kontabel 2008 paraqiten si vijon: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</si>
  <si>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</si>
  <si>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</si>
  <si>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</si>
  <si>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</si>
  <si>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</si>
  <si>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</si>
  <si>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 xml:space="preserve">ndare ne 100 kuota  me vlere nominale 1000 leke/kuote. </t>
  </si>
  <si>
    <t>do te shperndahet ne vitet  ne vazhdim</t>
  </si>
  <si>
    <t>11.Fitimi (humbja) e vitit financiar</t>
  </si>
  <si>
    <t>a.) Te ardhurat</t>
  </si>
  <si>
    <t>Te ardhurat e realizuara gjate ushtrimit ,sipas segmenteve (kategorive) te biznesit paraqitet si</t>
  </si>
  <si>
    <t xml:space="preserve">T e   a r d h u r a t </t>
  </si>
  <si>
    <t>Te ardhurat nga shitja e produkteve</t>
  </si>
  <si>
    <t>Te ardhurat nga kryerja e sherbimeve (ndertimi)</t>
  </si>
  <si>
    <t>Te ardhura te tjera</t>
  </si>
  <si>
    <t>Te ardhura financiare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</si>
  <si>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</si>
  <si>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</si>
  <si>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</si>
  <si>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pasqyrat financiare ehste bere sipas natyres se tyre.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</si>
  <si>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</si>
  <si>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</si>
  <si>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</si>
  <si>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</si>
  <si>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</si>
  <si>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</si>
  <si>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</si>
  <si>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</si>
  <si>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</si>
  <si>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</si>
  <si>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</si>
  <si>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Humbjet nga kursi kembimit    769,670(-)</t>
  </si>
  <si>
    <t>Te ardhura dhe shpenzime te tjera financiare 768.668</t>
  </si>
  <si>
    <t>d.)Shpenzime personeli</t>
  </si>
  <si>
    <t>Numri mesatar I punonjesve dhe pagat sipas kategorive kryesore jane si me poshte:</t>
  </si>
  <si>
    <t xml:space="preserve">      Ushtrimi  2010(000 leke)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</si>
  <si>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</si>
  <si>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</si>
  <si>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</si>
  <si>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</si>
  <si>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</si>
  <si>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</si>
  <si>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</si>
  <si>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</si>
  <si>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</si>
  <si>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</si>
  <si>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</si>
  <si>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</si>
  <si>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</si>
  <si>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</si>
  <si>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</si>
  <si>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</si>
  <si>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</si>
  <si>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</si>
  <si>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</si>
  <si>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</si>
  <si>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</si>
  <si>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</si>
  <si>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</si>
  <si>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</si>
  <si>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</si>
  <si>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</si>
  <si>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</si>
  <si>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</si>
  <si>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</si>
  <si>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</si>
  <si>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</si>
  <si>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</si>
  <si>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</si>
  <si>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</si>
  <si>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</si>
  <si>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 xml:space="preserve">DREJTUESI  I SUBJEKTIT </t>
  </si>
  <si>
    <t>Ndertim   sherbime  ne ndertim</t>
  </si>
  <si>
    <t xml:space="preserve">( iv ) Mallra per rishitje  ( INVETAR I IMET </t>
  </si>
  <si>
    <t>( iii ) Detyrime tatimore +sigurime shoqerore+TAP</t>
  </si>
  <si>
    <t>SHITJE TE PERJASHTUAR KLIENTEVE</t>
  </si>
  <si>
    <t>SHEFQET LUSHA</t>
  </si>
  <si>
    <t xml:space="preserve"> </t>
  </si>
  <si>
    <t>Viti   2011</t>
  </si>
  <si>
    <t>28.02.2012</t>
  </si>
  <si>
    <t>31.12.2011</t>
  </si>
  <si>
    <t xml:space="preserve">  Pasqyrat    Financiare    te    Vitit   2011</t>
  </si>
  <si>
    <t>"BLERALD "  SHPK</t>
  </si>
  <si>
    <t>L11521004F</t>
  </si>
  <si>
    <t>KTHESA E KAMZES  PALLATI KRAH HYGEA K2</t>
  </si>
  <si>
    <t>TIRANE</t>
  </si>
  <si>
    <t>SN-118642-03-11</t>
  </si>
  <si>
    <t>SHERBIME E PRODHIME BETONI</t>
  </si>
  <si>
    <t>" BLERALD " SHPK</t>
  </si>
  <si>
    <t>ARMANDO PAJTONI</t>
  </si>
  <si>
    <t>"BLERALD  " SHPK</t>
  </si>
  <si>
    <t>Pasqyra   e   te   Ardhurave   dhe   Shpenzimeve     2011</t>
  </si>
  <si>
    <t xml:space="preserve">&gt;PRODHIME BETONI E SHTIJE </t>
  </si>
  <si>
    <t>Pasqyra   e   Fluksit   Monetar  -  Metoda  direkte   2011</t>
  </si>
  <si>
    <t>Inventari i Aktiveve Afatgjata Materiale  2011</t>
  </si>
  <si>
    <t>1.01.2011</t>
  </si>
  <si>
    <t>VITIT2011</t>
  </si>
  <si>
    <t>TAMBON BETONI</t>
  </si>
  <si>
    <t>PAKET PULTI</t>
  </si>
  <si>
    <t>C0111-5600</t>
  </si>
  <si>
    <t>PULT KOMANDIMI</t>
  </si>
  <si>
    <t>TUBE GOME 4000</t>
  </si>
  <si>
    <t>BATERI PULTI</t>
  </si>
  <si>
    <t xml:space="preserve">POMPE BETONI </t>
  </si>
  <si>
    <t>AUTOBETONIERE</t>
  </si>
  <si>
    <t>COP</t>
  </si>
  <si>
    <t>Kliente per mallra,produkte e sherbime</t>
  </si>
  <si>
    <t>Debitore,Kreditore te tjere</t>
  </si>
  <si>
    <t>Grantet dhe te ardhurat e shtyra(llogari ortaku)</t>
  </si>
  <si>
    <t>Pozicioni me 31 dhjetor 2011</t>
  </si>
  <si>
    <t>"BLERALD    "  sh.p.k. eshte rregjistruar si nje shoqeri me pergjegjesi te kufizuar me ne vitin 2011  me ortak</t>
  </si>
  <si>
    <t>E krijuar ne QKR  me daten 21.03.2011me nr SN-118642-03-11</t>
  </si>
  <si>
    <t>Z Armando Pajtoni dhe  Tanush Mehillaj  me kapital fillestar 100.000  leke  me nga  50% sejcili</t>
  </si>
  <si>
    <t xml:space="preserve">prodhime betoni  shtitje  mat ndertimi </t>
  </si>
  <si>
    <t xml:space="preserve">aktuale e tatimit mbi fitimin per ushtrimin 2011eshte 10 % nga 10 % qe ka qene  ne </t>
  </si>
  <si>
    <t>Pasqyrat Financiare 2011</t>
  </si>
  <si>
    <t>Per vitin e mbyllur me 31 Dhjetor 2011</t>
  </si>
  <si>
    <t xml:space="preserve">Veprimtaria kryesore e shoqerise per ushtrimin 2011      </t>
  </si>
  <si>
    <t xml:space="preserve">Ne paraqitjen e pasqyrave financiarev te vitit 2011eshte zbatuar formati  i SKK-2 dhe  per rrjedhim </t>
  </si>
  <si>
    <t xml:space="preserve">Kurset e kembimit , te perdorura nga shoqeria per monedhat e huaja me kryesore  me 31.12.2011ane </t>
  </si>
  <si>
    <t>Gjendjet e mjeteve monetare ne banke dhe arke, ne leke dhe valute ,ne data 31 dhjetor 2011 dhe</t>
  </si>
  <si>
    <t>Gjendja me 31.12.2011</t>
  </si>
  <si>
    <t>31.Dhjetor 2011</t>
  </si>
  <si>
    <t xml:space="preserve">rizimeve  fizike e kryer ne fund te te ushtrimit  2011.Veprimet ekonomike qe lidhen me </t>
  </si>
  <si>
    <t>ruar". Vlera e inventareve te njohura si shpenzim gjate periudhes kontabel 2011 eshte 23.574.054</t>
  </si>
  <si>
    <t>A     Kosto e AAM-ve me 01.01.2011</t>
  </si>
  <si>
    <t xml:space="preserve">       Kosto e AAM-ve me 31.12.2011</t>
  </si>
  <si>
    <t>B    Amortizimi AAM-ve me 01.01.2011</t>
  </si>
  <si>
    <t xml:space="preserve">      Amortizimi I AAM-ve me 31.12.2011</t>
  </si>
  <si>
    <t>C.  Zhvlersimi I AAM-ve me 01.01.2011</t>
  </si>
  <si>
    <t xml:space="preserve">      Zhvlersimi I AAM-ve me 31.12.2011</t>
  </si>
  <si>
    <t>D  Vlera neto e AAM-ve me 01.01.2011</t>
  </si>
  <si>
    <t xml:space="preserve">    Vlera neto e AAM-ve me 31.12.2011</t>
  </si>
  <si>
    <t>fund te muajt dhjetor 2011 Si politike kontabel  per kontabilizimin dhe spjegimin e AAM-ve,Sho</t>
  </si>
  <si>
    <t>Huat dhe parapagimet afatshkurtera ne fillim  dhe ne fund te ushtrimit kontabel 2011paraqiten si</t>
  </si>
  <si>
    <t xml:space="preserve">banken "Tirana Bank"me ____._____.2011 dhe sipas termave te kontrates  do te shlyhen deri ne </t>
  </si>
  <si>
    <t>tin e shoqerise dhe vendimet e depozituara nr QKR. Me 31.12.2011  ai  eshte 100.000 leke, i</t>
  </si>
  <si>
    <t xml:space="preserve">pasqyruar ne llogarite e ushtrimit.Sipas natyres se tyre shpenzimet e ushtrimit 2011ane treguar </t>
  </si>
  <si>
    <t xml:space="preserve">      Ushtrimi  2011(000 leke)</t>
  </si>
  <si>
    <t>Nga analiza e gjendjes  dhe performaces financiare te shoqerise,rezulton se ne ushtrimin 2011</t>
  </si>
  <si>
    <t>Shifrat krahasuese te deklaruara ne pasqyrat financiare 2011 jane riklasifikuar per tu pershtatur</t>
  </si>
  <si>
    <t xml:space="preserve">zerat e pasqyrave financiare te periudhes krahasuese 2010 jane riklasifikuar ne pershtatje me formatin </t>
  </si>
  <si>
    <t>31 dhjetor 2010 jane si me poshte:</t>
  </si>
  <si>
    <t>Shoqeria nuk ka marre hua afatshkurtera per vitet ushtrimore 2010-2011</t>
  </si>
  <si>
    <t xml:space="preserve">Huate dhe parapagimet afatshkurtera ne fillim dhe ne fund te ushtrimit kontabel 2010 paraqiten </t>
  </si>
  <si>
    <t>Shpenzimet e tatimit mbi fitimin per ushtrimin kontabel 2011 dhe 2010jane si vijon:</t>
  </si>
  <si>
    <t>21.03.2011</t>
  </si>
  <si>
    <t>21.03..2011</t>
  </si>
  <si>
    <t>VITI 2011</t>
  </si>
  <si>
    <t>Kosto e AAM-ve me 01.01.2011</t>
  </si>
  <si>
    <t>Kosto e AAM-ve 31.12.2011</t>
  </si>
  <si>
    <t>Amortizimi AAM-ve 01.01.2011</t>
  </si>
  <si>
    <t>Amortizimi i AAM-ve 31.12.2011</t>
  </si>
  <si>
    <t>Zhvleresimi AAM-ve 01.01.2011</t>
  </si>
  <si>
    <t>Zhvleresimi AAM-ve 31.12.2011</t>
  </si>
  <si>
    <t>Vlera neto e AAM-ve 01.01.2011</t>
  </si>
  <si>
    <t>Vlera neto e AAM-ve 31.12.2011</t>
  </si>
  <si>
    <t>( i ) Llogari / Kerkesa te arketueshme</t>
  </si>
  <si>
    <t>( ii ) Llogari / Kerkesa te tjera te arketueshme  tvsh</t>
  </si>
  <si>
    <t>Mjete</t>
  </si>
  <si>
    <t>transport</t>
  </si>
  <si>
    <t xml:space="preserve">vitin2011_   .Principiali i qerase financiare  afatgjate me  31.12.2011  eshte 0leke. </t>
  </si>
  <si>
    <t xml:space="preserve">Gjate ushtrimit kontabel  2011   posti fitim e ushtrimit eshte 1.918.563 leke, shume e cila </t>
  </si>
  <si>
    <t xml:space="preserve"> TFITIMI</t>
  </si>
  <si>
    <t>(llogari ortaku)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</si>
</sst>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1"/>
      <name val="Arial"/>
    </font>
    <font>
      <b/>
      <sz val="11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</font>
    <font>
      <sz val="9"/>
      <color theme="1"/>
      <name val="Calibri"/>
      <family val="2"/>
      <scheme val="minor"/>
    </font>
    <font>
      <b/>
      <i/>
      <u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9" fillId="0" borderId="4" xfId="0" applyFont="1" applyBorder="1"/>
    <xf numFmtId="0" fontId="9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0" fillId="0" borderId="0" xfId="0" applyNumberForma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12" fillId="0" borderId="8" xfId="2" applyNumberFormat="1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3" fontId="6" fillId="0" borderId="8" xfId="2" applyNumberFormat="1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3" fontId="12" fillId="0" borderId="8" xfId="2" applyNumberFormat="1" applyFont="1" applyBorder="1"/>
    <xf numFmtId="3" fontId="12" fillId="0" borderId="8" xfId="0" applyNumberFormat="1" applyFont="1" applyBorder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5" fillId="0" borderId="0" xfId="0" applyFont="1"/>
    <xf numFmtId="0" fontId="25" fillId="0" borderId="4" xfId="0" applyFont="1" applyBorder="1"/>
    <xf numFmtId="0" fontId="26" fillId="0" borderId="16" xfId="0" applyFont="1" applyBorder="1" applyAlignment="1">
      <alignment horizontal="center"/>
    </xf>
    <xf numFmtId="0" fontId="25" fillId="0" borderId="17" xfId="0" applyFont="1" applyBorder="1"/>
    <xf numFmtId="0" fontId="25" fillId="0" borderId="6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19" xfId="0" applyFont="1" applyBorder="1" applyAlignment="1"/>
    <xf numFmtId="0" fontId="25" fillId="0" borderId="18" xfId="0" applyFont="1" applyFill="1" applyBorder="1"/>
    <xf numFmtId="0" fontId="25" fillId="0" borderId="20" xfId="0" applyFont="1" applyBorder="1"/>
    <xf numFmtId="0" fontId="25" fillId="0" borderId="21" xfId="0" applyFont="1" applyBorder="1"/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25" fillId="0" borderId="0" xfId="0" applyFont="1" applyBorder="1"/>
    <xf numFmtId="0" fontId="18" fillId="0" borderId="0" xfId="0" applyFont="1" applyBorder="1"/>
    <xf numFmtId="0" fontId="25" fillId="0" borderId="0" xfId="0" applyFont="1" applyBorder="1" applyAlignment="1"/>
    <xf numFmtId="0" fontId="25" fillId="0" borderId="8" xfId="0" applyFont="1" applyBorder="1"/>
    <xf numFmtId="0" fontId="30" fillId="0" borderId="0" xfId="0" applyFont="1" applyBorder="1"/>
    <xf numFmtId="0" fontId="6" fillId="0" borderId="8" xfId="0" applyFont="1" applyBorder="1"/>
    <xf numFmtId="0" fontId="25" fillId="0" borderId="22" xfId="0" applyFont="1" applyBorder="1"/>
    <xf numFmtId="0" fontId="25" fillId="0" borderId="22" xfId="0" applyFont="1" applyBorder="1" applyAlignment="1"/>
    <xf numFmtId="0" fontId="25" fillId="0" borderId="0" xfId="0" applyFont="1" applyFill="1" applyBorder="1"/>
    <xf numFmtId="0" fontId="25" fillId="0" borderId="23" xfId="0" applyFont="1" applyBorder="1"/>
    <xf numFmtId="0" fontId="25" fillId="0" borderId="0" xfId="0" applyFont="1" applyBorder="1" applyAlignment="1">
      <alignment horizontal="center"/>
    </xf>
    <xf numFmtId="0" fontId="28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0" xfId="0" applyFont="1"/>
    <xf numFmtId="0" fontId="9" fillId="0" borderId="6" xfId="0" applyFont="1" applyBorder="1"/>
    <xf numFmtId="0" fontId="9" fillId="0" borderId="0" xfId="0" applyFont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9" xfId="0" applyFont="1" applyBorder="1"/>
    <xf numFmtId="0" fontId="8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7" xfId="0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4" fontId="25" fillId="0" borderId="8" xfId="1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164" fontId="5" fillId="0" borderId="8" xfId="1" applyNumberFormat="1" applyFont="1" applyBorder="1"/>
    <xf numFmtId="0" fontId="5" fillId="0" borderId="8" xfId="0" applyFont="1" applyBorder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2" fillId="0" borderId="0" xfId="0" applyFont="1" applyFill="1"/>
    <xf numFmtId="0" fontId="23" fillId="0" borderId="0" xfId="0" applyFont="1" applyFill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23" fillId="0" borderId="8" xfId="0" applyFont="1" applyBorder="1"/>
    <xf numFmtId="0" fontId="34" fillId="0" borderId="8" xfId="0" applyFont="1" applyBorder="1"/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" fontId="6" fillId="0" borderId="8" xfId="3" applyNumberFormat="1" applyFont="1" applyBorder="1"/>
    <xf numFmtId="0" fontId="19" fillId="0" borderId="0" xfId="0" applyFont="1"/>
    <xf numFmtId="164" fontId="34" fillId="0" borderId="8" xfId="1" applyNumberFormat="1" applyFont="1" applyBorder="1"/>
    <xf numFmtId="164" fontId="34" fillId="3" borderId="13" xfId="1" applyNumberFormat="1" applyFont="1" applyFill="1" applyBorder="1"/>
    <xf numFmtId="0" fontId="34" fillId="3" borderId="13" xfId="0" applyFont="1" applyFill="1" applyBorder="1"/>
    <xf numFmtId="164" fontId="34" fillId="3" borderId="14" xfId="1" applyNumberFormat="1" applyFont="1" applyFill="1" applyBorder="1"/>
    <xf numFmtId="0" fontId="34" fillId="3" borderId="14" xfId="0" applyFont="1" applyFill="1" applyBorder="1"/>
    <xf numFmtId="164" fontId="34" fillId="3" borderId="15" xfId="1" applyNumberFormat="1" applyFont="1" applyFill="1" applyBorder="1"/>
    <xf numFmtId="0" fontId="34" fillId="3" borderId="15" xfId="0" applyFont="1" applyFill="1" applyBorder="1"/>
    <xf numFmtId="3" fontId="2" fillId="0" borderId="8" xfId="0" applyNumberFormat="1" applyFont="1" applyBorder="1"/>
    <xf numFmtId="0" fontId="35" fillId="0" borderId="0" xfId="0" applyFont="1"/>
    <xf numFmtId="0" fontId="36" fillId="6" borderId="0" xfId="0" applyFont="1" applyFill="1"/>
    <xf numFmtId="0" fontId="37" fillId="6" borderId="0" xfId="0" applyFont="1" applyFill="1"/>
    <xf numFmtId="0" fontId="35" fillId="6" borderId="0" xfId="0" applyFont="1" applyFill="1"/>
    <xf numFmtId="0" fontId="2" fillId="7" borderId="0" xfId="0" applyFont="1" applyFill="1"/>
    <xf numFmtId="0" fontId="35" fillId="7" borderId="0" xfId="0" applyFont="1" applyFill="1"/>
    <xf numFmtId="0" fontId="0" fillId="7" borderId="0" xfId="0" applyFill="1"/>
    <xf numFmtId="0" fontId="36" fillId="0" borderId="0" xfId="0" applyFont="1"/>
    <xf numFmtId="0" fontId="38" fillId="0" borderId="0" xfId="0" applyFont="1"/>
    <xf numFmtId="0" fontId="37" fillId="0" borderId="5" xfId="0" applyFont="1" applyBorder="1"/>
    <xf numFmtId="0" fontId="35" fillId="0" borderId="5" xfId="0" applyFont="1" applyBorder="1"/>
    <xf numFmtId="0" fontId="39" fillId="0" borderId="0" xfId="0" applyFont="1"/>
    <xf numFmtId="0" fontId="37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/>
    <xf numFmtId="0" fontId="30" fillId="0" borderId="0" xfId="0" applyFont="1"/>
    <xf numFmtId="0" fontId="28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31" fillId="3" borderId="1" xfId="0" applyFont="1" applyFill="1" applyBorder="1"/>
    <xf numFmtId="0" fontId="31" fillId="3" borderId="3" xfId="0" applyFont="1" applyFill="1" applyBorder="1"/>
    <xf numFmtId="0" fontId="31" fillId="3" borderId="9" xfId="0" applyFont="1" applyFill="1" applyBorder="1"/>
    <xf numFmtId="0" fontId="31" fillId="3" borderId="10" xfId="0" applyFont="1" applyFill="1" applyBorder="1"/>
    <xf numFmtId="0" fontId="6" fillId="3" borderId="4" xfId="0" applyFont="1" applyFill="1" applyBorder="1"/>
    <xf numFmtId="0" fontId="6" fillId="3" borderId="0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5" xfId="0" applyFont="1" applyFill="1" applyBorder="1"/>
    <xf numFmtId="0" fontId="6" fillId="3" borderId="11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42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0" borderId="8" xfId="0" applyFont="1" applyBorder="1" applyAlignment="1">
      <alignment horizontal="center"/>
    </xf>
    <xf numFmtId="0" fontId="0" fillId="3" borderId="2" xfId="0" applyFill="1" applyBorder="1"/>
    <xf numFmtId="0" fontId="43" fillId="3" borderId="13" xfId="0" applyFont="1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43" fillId="3" borderId="14" xfId="0" applyFont="1" applyFill="1" applyBorder="1" applyAlignment="1">
      <alignment horizontal="center"/>
    </xf>
    <xf numFmtId="0" fontId="0" fillId="3" borderId="7" xfId="0" applyFill="1" applyBorder="1"/>
    <xf numFmtId="0" fontId="6" fillId="3" borderId="7" xfId="0" applyFont="1" applyFill="1" applyBorder="1"/>
    <xf numFmtId="0" fontId="0" fillId="3" borderId="5" xfId="0" applyFill="1" applyBorder="1"/>
    <xf numFmtId="0" fontId="6" fillId="3" borderId="3" xfId="0" applyFont="1" applyFill="1" applyBorder="1"/>
    <xf numFmtId="0" fontId="0" fillId="3" borderId="13" xfId="0" applyFill="1" applyBorder="1" applyAlignment="1">
      <alignment horizontal="center"/>
    </xf>
    <xf numFmtId="0" fontId="6" fillId="3" borderId="6" xfId="0" applyFont="1" applyFill="1" applyBorder="1"/>
    <xf numFmtId="0" fontId="0" fillId="3" borderId="15" xfId="0" applyFill="1" applyBorder="1" applyAlignment="1">
      <alignment horizontal="center"/>
    </xf>
    <xf numFmtId="0" fontId="6" fillId="3" borderId="12" xfId="0" applyFont="1" applyFill="1" applyBorder="1"/>
    <xf numFmtId="0" fontId="0" fillId="3" borderId="14" xfId="0" applyFill="1" applyBorder="1" applyAlignment="1">
      <alignment horizontal="center"/>
    </xf>
    <xf numFmtId="0" fontId="35" fillId="3" borderId="9" xfId="0" applyFont="1" applyFill="1" applyBorder="1"/>
    <xf numFmtId="0" fontId="35" fillId="3" borderId="7" xfId="0" applyFont="1" applyFill="1" applyBorder="1"/>
    <xf numFmtId="0" fontId="35" fillId="3" borderId="10" xfId="0" applyFont="1" applyFill="1" applyBorder="1"/>
    <xf numFmtId="3" fontId="0" fillId="3" borderId="8" xfId="0" applyNumberFormat="1" applyFill="1" applyBorder="1"/>
    <xf numFmtId="3" fontId="6" fillId="3" borderId="8" xfId="0" applyNumberFormat="1" applyFont="1" applyFill="1" applyBorder="1"/>
    <xf numFmtId="0" fontId="2" fillId="3" borderId="0" xfId="0" applyFont="1" applyFill="1" applyBorder="1"/>
    <xf numFmtId="0" fontId="27" fillId="0" borderId="0" xfId="0" applyFont="1"/>
    <xf numFmtId="3" fontId="6" fillId="0" borderId="0" xfId="0" applyNumberFormat="1" applyFont="1" applyBorder="1"/>
    <xf numFmtId="0" fontId="27" fillId="3" borderId="0" xfId="0" applyFont="1" applyFill="1" applyBorder="1"/>
    <xf numFmtId="0" fontId="40" fillId="3" borderId="4" xfId="0" applyFont="1" applyFill="1" applyBorder="1"/>
    <xf numFmtId="0" fontId="0" fillId="3" borderId="6" xfId="0" applyFill="1" applyBorder="1"/>
    <xf numFmtId="0" fontId="35" fillId="3" borderId="13" xfId="0" applyFont="1" applyFill="1" applyBorder="1" applyAlignment="1">
      <alignment horizontal="center"/>
    </xf>
    <xf numFmtId="0" fontId="35" fillId="3" borderId="14" xfId="0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7" fillId="3" borderId="9" xfId="0" applyFont="1" applyFill="1" applyBorder="1"/>
    <xf numFmtId="0" fontId="37" fillId="3" borderId="10" xfId="0" applyFont="1" applyFill="1" applyBorder="1"/>
    <xf numFmtId="3" fontId="44" fillId="0" borderId="8" xfId="0" applyNumberFormat="1" applyFont="1" applyBorder="1" applyAlignment="1">
      <alignment horizontal="center"/>
    </xf>
    <xf numFmtId="3" fontId="44" fillId="0" borderId="8" xfId="0" applyNumberFormat="1" applyFont="1" applyBorder="1"/>
    <xf numFmtId="0" fontId="0" fillId="3" borderId="8" xfId="0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9" fontId="0" fillId="0" borderId="0" xfId="0" applyNumberFormat="1"/>
    <xf numFmtId="166" fontId="12" fillId="0" borderId="0" xfId="0" applyNumberFormat="1" applyFont="1" applyBorder="1" applyAlignment="1">
      <alignment vertical="center"/>
    </xf>
    <xf numFmtId="4" fontId="12" fillId="0" borderId="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46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6" fillId="8" borderId="0" xfId="0" applyFont="1" applyFill="1"/>
    <xf numFmtId="0" fontId="31" fillId="8" borderId="13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/>
    </xf>
    <xf numFmtId="3" fontId="31" fillId="8" borderId="13" xfId="0" applyNumberFormat="1" applyFont="1" applyFill="1" applyBorder="1"/>
    <xf numFmtId="0" fontId="31" fillId="8" borderId="14" xfId="0" applyFont="1" applyFill="1" applyBorder="1" applyAlignment="1">
      <alignment horizontal="center" vertical="center"/>
    </xf>
    <xf numFmtId="21" fontId="31" fillId="8" borderId="14" xfId="0" applyNumberFormat="1" applyFont="1" applyFill="1" applyBorder="1" applyAlignment="1">
      <alignment horizontal="center"/>
    </xf>
    <xf numFmtId="22" fontId="31" fillId="8" borderId="14" xfId="0" applyNumberFormat="1" applyFont="1" applyFill="1" applyBorder="1" applyAlignment="1">
      <alignment horizontal="center"/>
    </xf>
    <xf numFmtId="0" fontId="31" fillId="8" borderId="14" xfId="0" applyFont="1" applyFill="1" applyBorder="1" applyAlignment="1">
      <alignment horizontal="center"/>
    </xf>
    <xf numFmtId="46" fontId="31" fillId="8" borderId="14" xfId="0" applyNumberFormat="1" applyFont="1" applyFill="1" applyBorder="1" applyAlignment="1">
      <alignment horizontal="center"/>
    </xf>
    <xf numFmtId="3" fontId="31" fillId="8" borderId="14" xfId="0" applyNumberFormat="1" applyFont="1" applyFill="1" applyBorder="1"/>
    <xf numFmtId="0" fontId="3" fillId="0" borderId="24" xfId="0" applyFont="1" applyBorder="1"/>
    <xf numFmtId="0" fontId="2" fillId="0" borderId="8" xfId="0" applyFont="1" applyBorder="1"/>
    <xf numFmtId="0" fontId="3" fillId="0" borderId="8" xfId="0" applyFont="1" applyBorder="1"/>
    <xf numFmtId="0" fontId="45" fillId="0" borderId="8" xfId="0" applyFont="1" applyBorder="1"/>
    <xf numFmtId="0" fontId="46" fillId="0" borderId="0" xfId="0" applyFont="1"/>
    <xf numFmtId="0" fontId="12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3" fillId="0" borderId="8" xfId="0" applyFont="1" applyFill="1" applyBorder="1"/>
    <xf numFmtId="0" fontId="33" fillId="0" borderId="8" xfId="0" applyFont="1" applyBorder="1"/>
    <xf numFmtId="0" fontId="34" fillId="0" borderId="8" xfId="0" applyFont="1" applyFill="1" applyBorder="1" applyAlignment="1">
      <alignment horizontal="center"/>
    </xf>
    <xf numFmtId="0" fontId="34" fillId="0" borderId="8" xfId="0" applyFont="1" applyFill="1" applyBorder="1"/>
    <xf numFmtId="164" fontId="34" fillId="0" borderId="8" xfId="1" applyNumberFormat="1" applyFont="1" applyFill="1" applyBorder="1" applyAlignment="1">
      <alignment horizontal="right"/>
    </xf>
    <xf numFmtId="164" fontId="34" fillId="0" borderId="8" xfId="1" applyNumberFormat="1" applyFont="1" applyFill="1" applyBorder="1"/>
    <xf numFmtId="37" fontId="34" fillId="0" borderId="8" xfId="0" applyNumberFormat="1" applyFont="1" applyFill="1" applyBorder="1"/>
    <xf numFmtId="0" fontId="34" fillId="5" borderId="8" xfId="0" applyFont="1" applyFill="1" applyBorder="1" applyAlignment="1">
      <alignment horizontal="center"/>
    </xf>
    <xf numFmtId="0" fontId="33" fillId="5" borderId="8" xfId="0" applyFont="1" applyFill="1" applyBorder="1"/>
    <xf numFmtId="164" fontId="34" fillId="5" borderId="8" xfId="1" applyNumberFormat="1" applyFont="1" applyFill="1" applyBorder="1"/>
    <xf numFmtId="164" fontId="34" fillId="2" borderId="8" xfId="1" applyNumberFormat="1" applyFont="1" applyFill="1" applyBorder="1"/>
    <xf numFmtId="37" fontId="34" fillId="2" borderId="8" xfId="0" applyNumberFormat="1" applyFont="1" applyFill="1" applyBorder="1"/>
    <xf numFmtId="164" fontId="33" fillId="0" borderId="8" xfId="1" applyNumberFormat="1" applyFont="1" applyFill="1" applyBorder="1"/>
    <xf numFmtId="0" fontId="3" fillId="5" borderId="8" xfId="0" applyFont="1" applyFill="1" applyBorder="1"/>
    <xf numFmtId="0" fontId="34" fillId="5" borderId="8" xfId="0" applyFont="1" applyFill="1" applyBorder="1"/>
    <xf numFmtId="37" fontId="34" fillId="5" borderId="8" xfId="0" applyNumberFormat="1" applyFont="1" applyFill="1" applyBorder="1"/>
  </cellXfs>
  <cellStyles count="4">
    <cellStyle name="Comma_21.Aktivet Afatgjata Materiale  09" xfId="2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25" workbookViewId="0">
      <selection sqref="A1:K44"/>
    </sheetView>
  </sheetViews>
  <sheetFormatPr defaultRowHeight="15"/>
  <cols>
    <col min="1" max="1" width="4" customWidth="1"/>
    <col min="3" max="3" width="7.85546875" customWidth="1"/>
    <col min="7" max="7" width="6.42578125" customWidth="1"/>
    <col min="8" max="8" width="7" customWidth="1"/>
  </cols>
  <sheetData>
    <row r="1" spans="1:1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11"/>
      <c r="M1" s="1"/>
    </row>
    <row r="2" spans="1:13" ht="15.75">
      <c r="A2" s="5"/>
      <c r="B2" s="160" t="s">
        <v>0</v>
      </c>
      <c r="C2" s="161"/>
      <c r="D2" s="162"/>
      <c r="E2" s="289" t="s">
        <v>524</v>
      </c>
      <c r="F2" s="290"/>
      <c r="G2" s="290"/>
      <c r="H2" s="290"/>
      <c r="I2" s="165"/>
      <c r="J2" s="7"/>
      <c r="K2" s="156"/>
      <c r="L2" s="6"/>
      <c r="M2" s="157"/>
    </row>
    <row r="3" spans="1:13" ht="15.75">
      <c r="A3" s="5"/>
      <c r="B3" s="160" t="s">
        <v>1</v>
      </c>
      <c r="C3" s="161"/>
      <c r="D3" s="162"/>
      <c r="E3" s="291" t="s">
        <v>525</v>
      </c>
      <c r="F3" s="292"/>
      <c r="G3" s="167"/>
      <c r="H3" s="7"/>
      <c r="I3" s="7"/>
      <c r="J3" s="7"/>
      <c r="K3" s="156"/>
      <c r="L3" s="6"/>
      <c r="M3" s="157"/>
    </row>
    <row r="4" spans="1:13">
      <c r="A4" s="5"/>
      <c r="B4" s="160" t="s">
        <v>2</v>
      </c>
      <c r="C4" s="161"/>
      <c r="D4" s="162"/>
      <c r="E4" s="287" t="s">
        <v>526</v>
      </c>
      <c r="F4" s="293"/>
      <c r="G4" s="293"/>
      <c r="H4" s="293"/>
      <c r="I4" s="285"/>
      <c r="J4" s="7" t="s">
        <v>527</v>
      </c>
      <c r="K4" s="156"/>
      <c r="L4" s="6"/>
      <c r="M4" s="157"/>
    </row>
    <row r="5" spans="1:13">
      <c r="A5" s="5"/>
      <c r="B5" s="6"/>
      <c r="C5" s="6"/>
      <c r="D5" s="6"/>
      <c r="E5" s="7"/>
      <c r="F5" s="7"/>
      <c r="G5" s="9"/>
      <c r="H5" s="9"/>
      <c r="I5" s="7"/>
      <c r="J5" s="7"/>
      <c r="K5" s="156"/>
      <c r="L5" s="6"/>
      <c r="M5" s="157"/>
    </row>
    <row r="6" spans="1:13">
      <c r="A6" s="5"/>
      <c r="B6" s="160" t="s">
        <v>3</v>
      </c>
      <c r="C6" s="161"/>
      <c r="D6" s="162"/>
      <c r="E6" s="170" t="s">
        <v>588</v>
      </c>
      <c r="F6" s="171"/>
      <c r="G6" s="165"/>
      <c r="H6" s="7"/>
      <c r="I6" s="7"/>
      <c r="J6" s="7"/>
      <c r="K6" s="156"/>
      <c r="L6" s="6"/>
      <c r="M6" s="157"/>
    </row>
    <row r="7" spans="1:13">
      <c r="A7" s="5"/>
      <c r="B7" s="160" t="s">
        <v>4</v>
      </c>
      <c r="C7" s="161"/>
      <c r="D7" s="162"/>
      <c r="E7" s="170" t="s">
        <v>528</v>
      </c>
      <c r="F7" s="166"/>
      <c r="G7" s="7"/>
      <c r="H7" s="7"/>
      <c r="I7" s="7"/>
      <c r="J7" s="7"/>
      <c r="K7" s="156"/>
      <c r="L7" s="6"/>
      <c r="M7" s="157"/>
    </row>
    <row r="8" spans="1:13">
      <c r="A8" s="5"/>
      <c r="B8" s="6"/>
      <c r="C8" s="6"/>
      <c r="D8" s="6"/>
      <c r="E8" s="7"/>
      <c r="F8" s="7"/>
      <c r="G8" s="7"/>
      <c r="H8" s="7"/>
      <c r="I8" s="7"/>
      <c r="J8" s="7"/>
      <c r="K8" s="156"/>
      <c r="L8" s="6"/>
      <c r="M8" s="157"/>
    </row>
    <row r="9" spans="1:13" ht="15.75">
      <c r="A9" s="5"/>
      <c r="B9" s="160" t="s">
        <v>5</v>
      </c>
      <c r="C9" s="161"/>
      <c r="D9" s="162"/>
      <c r="E9" s="289" t="s">
        <v>529</v>
      </c>
      <c r="F9" s="290"/>
      <c r="G9" s="290"/>
      <c r="H9" s="290"/>
      <c r="I9" s="290"/>
      <c r="J9" s="165"/>
      <c r="K9" s="156"/>
      <c r="L9" s="6"/>
      <c r="M9" s="157"/>
    </row>
    <row r="10" spans="1:13">
      <c r="A10" s="5"/>
      <c r="B10" s="6"/>
      <c r="C10" s="6"/>
      <c r="D10" s="6"/>
      <c r="E10" s="7"/>
      <c r="F10" s="7"/>
      <c r="G10" s="7"/>
      <c r="H10" s="7"/>
      <c r="I10" s="7"/>
      <c r="J10" s="7"/>
      <c r="K10" s="156"/>
      <c r="L10" s="6"/>
      <c r="M10" s="157"/>
    </row>
    <row r="11" spans="1:13">
      <c r="A11" s="5"/>
      <c r="B11" s="6"/>
      <c r="C11" s="6"/>
      <c r="D11" s="6"/>
      <c r="E11" s="7"/>
      <c r="F11" s="7"/>
      <c r="G11" s="7"/>
      <c r="H11" s="7"/>
      <c r="I11" s="7"/>
      <c r="J11" s="7"/>
      <c r="K11" s="156"/>
      <c r="L11" s="6"/>
      <c r="M11" s="157"/>
    </row>
    <row r="12" spans="1:13">
      <c r="A12" s="10"/>
      <c r="B12" s="11"/>
      <c r="C12" s="11"/>
      <c r="D12" s="11"/>
      <c r="E12" s="12"/>
      <c r="F12" s="12"/>
      <c r="G12" s="12"/>
      <c r="H12" s="12"/>
      <c r="I12" s="12"/>
      <c r="J12" s="12"/>
      <c r="K12" s="13"/>
      <c r="L12" s="11"/>
      <c r="M12" s="1"/>
    </row>
    <row r="13" spans="1:1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3"/>
      <c r="L13" s="11"/>
      <c r="M13" s="1"/>
    </row>
    <row r="14" spans="1:13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3"/>
      <c r="L14" s="11"/>
      <c r="M14" s="1"/>
    </row>
    <row r="15" spans="1:1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3"/>
      <c r="L15" s="11"/>
      <c r="M15" s="1"/>
    </row>
    <row r="16" spans="1:1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"/>
    </row>
    <row r="17" spans="1:1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3"/>
      <c r="L17" s="11"/>
      <c r="M17" s="1"/>
    </row>
    <row r="18" spans="1:13" ht="33.75">
      <c r="A18" s="294" t="s">
        <v>6</v>
      </c>
      <c r="B18" s="295"/>
      <c r="C18" s="295"/>
      <c r="D18" s="295"/>
      <c r="E18" s="295"/>
      <c r="F18" s="295"/>
      <c r="G18" s="295"/>
      <c r="H18" s="295"/>
      <c r="I18" s="295"/>
      <c r="J18" s="296"/>
      <c r="K18" s="13"/>
      <c r="L18" s="11"/>
      <c r="M18" s="1"/>
    </row>
    <row r="19" spans="1:13">
      <c r="A19" s="10"/>
      <c r="B19" s="286" t="s">
        <v>7</v>
      </c>
      <c r="C19" s="286"/>
      <c r="D19" s="286"/>
      <c r="E19" s="286"/>
      <c r="F19" s="286"/>
      <c r="G19" s="286"/>
      <c r="H19" s="286"/>
      <c r="I19" s="286"/>
      <c r="J19" s="11"/>
      <c r="K19" s="13"/>
      <c r="L19" s="11"/>
      <c r="M19" s="1"/>
    </row>
    <row r="20" spans="1:13">
      <c r="A20" s="10"/>
      <c r="B20" s="286" t="s">
        <v>8</v>
      </c>
      <c r="C20" s="286"/>
      <c r="D20" s="286"/>
      <c r="E20" s="286"/>
      <c r="F20" s="286"/>
      <c r="G20" s="286"/>
      <c r="H20" s="286"/>
      <c r="I20" s="286"/>
      <c r="J20" s="11"/>
      <c r="K20" s="13"/>
      <c r="L20" s="11"/>
      <c r="M20" s="1"/>
    </row>
    <row r="21" spans="1:1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"/>
    </row>
    <row r="22" spans="1:1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3"/>
      <c r="L22" s="11"/>
      <c r="M22" s="1"/>
    </row>
    <row r="23" spans="1:13" ht="33.75">
      <c r="A23" s="10"/>
      <c r="B23" s="11"/>
      <c r="C23" s="11"/>
      <c r="D23" s="163"/>
      <c r="E23" s="164" t="s">
        <v>520</v>
      </c>
      <c r="F23" s="97"/>
      <c r="G23" s="11"/>
      <c r="H23" s="11"/>
      <c r="I23" s="11"/>
      <c r="J23" s="11"/>
      <c r="K23" s="13"/>
      <c r="L23" s="11"/>
      <c r="M23" s="1"/>
    </row>
    <row r="24" spans="1:1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"/>
    </row>
    <row r="25" spans="1:1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3"/>
      <c r="L25" s="11"/>
      <c r="M25" s="1"/>
    </row>
    <row r="26" spans="1:1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3"/>
      <c r="L26" s="11"/>
      <c r="M26" s="1"/>
    </row>
    <row r="27" spans="1:1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3"/>
      <c r="L27" s="11"/>
      <c r="M27" s="1"/>
    </row>
    <row r="28" spans="1:1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3"/>
      <c r="L28" s="11"/>
      <c r="M28" s="1"/>
    </row>
    <row r="29" spans="1:1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"/>
    </row>
    <row r="30" spans="1:1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3"/>
      <c r="L30" s="11"/>
      <c r="M30" s="1"/>
    </row>
    <row r="31" spans="1:1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1"/>
      <c r="M31" s="1"/>
    </row>
    <row r="32" spans="1:13">
      <c r="A32" s="5"/>
      <c r="B32" s="170" t="s">
        <v>9</v>
      </c>
      <c r="C32" s="8"/>
      <c r="D32" s="8"/>
      <c r="E32" s="8"/>
      <c r="F32" s="165"/>
      <c r="G32" s="287" t="s">
        <v>10</v>
      </c>
      <c r="H32" s="285"/>
      <c r="I32" s="6"/>
      <c r="J32" s="6"/>
      <c r="K32" s="156"/>
      <c r="L32" s="6"/>
      <c r="M32" s="157"/>
    </row>
    <row r="33" spans="1:13">
      <c r="A33" s="5"/>
      <c r="B33" s="170" t="s">
        <v>11</v>
      </c>
      <c r="C33" s="8"/>
      <c r="D33" s="8"/>
      <c r="E33" s="8"/>
      <c r="F33" s="165"/>
      <c r="G33" s="287" t="s">
        <v>12</v>
      </c>
      <c r="H33" s="285"/>
      <c r="I33" s="6"/>
      <c r="J33" s="6"/>
      <c r="K33" s="156"/>
      <c r="L33" s="6"/>
      <c r="M33" s="157"/>
    </row>
    <row r="34" spans="1:13">
      <c r="A34" s="5"/>
      <c r="B34" s="170" t="s">
        <v>13</v>
      </c>
      <c r="C34" s="8"/>
      <c r="D34" s="8"/>
      <c r="E34" s="8"/>
      <c r="F34" s="165"/>
      <c r="G34" s="287" t="s">
        <v>14</v>
      </c>
      <c r="H34" s="285"/>
      <c r="I34" s="6"/>
      <c r="J34" s="6"/>
      <c r="K34" s="156"/>
      <c r="L34" s="6"/>
      <c r="M34" s="157"/>
    </row>
    <row r="35" spans="1:13">
      <c r="A35" s="5"/>
      <c r="B35" s="170" t="s">
        <v>15</v>
      </c>
      <c r="C35" s="8"/>
      <c r="D35" s="8"/>
      <c r="E35" s="8"/>
      <c r="F35" s="165"/>
      <c r="G35" s="287" t="s">
        <v>12</v>
      </c>
      <c r="H35" s="285"/>
      <c r="I35" s="6"/>
      <c r="J35" s="6"/>
      <c r="K35" s="156"/>
      <c r="L35" s="6"/>
      <c r="M35" s="157"/>
    </row>
    <row r="36" spans="1:13">
      <c r="A36" s="10"/>
      <c r="B36" s="12"/>
      <c r="C36" s="12"/>
      <c r="D36" s="12"/>
      <c r="E36" s="12"/>
      <c r="F36" s="12"/>
      <c r="G36" s="12"/>
      <c r="H36" s="12"/>
      <c r="I36" s="11"/>
      <c r="J36" s="11"/>
      <c r="K36" s="13"/>
      <c r="L36" s="11"/>
      <c r="M36" s="1"/>
    </row>
    <row r="37" spans="1:13" ht="15.75">
      <c r="A37" s="14"/>
      <c r="B37" s="170" t="s">
        <v>16</v>
      </c>
      <c r="C37" s="8"/>
      <c r="D37" s="8"/>
      <c r="E37" s="8"/>
      <c r="F37" s="169" t="s">
        <v>17</v>
      </c>
      <c r="G37" s="288" t="s">
        <v>589</v>
      </c>
      <c r="H37" s="285"/>
      <c r="I37" s="15"/>
      <c r="J37" s="15"/>
      <c r="K37" s="158"/>
      <c r="L37" s="15"/>
      <c r="M37" s="159"/>
    </row>
    <row r="38" spans="1:13" ht="15.75">
      <c r="A38" s="14"/>
      <c r="B38" s="170"/>
      <c r="C38" s="8"/>
      <c r="D38" s="8"/>
      <c r="E38" s="8"/>
      <c r="F38" s="169" t="s">
        <v>18</v>
      </c>
      <c r="G38" s="284" t="s">
        <v>522</v>
      </c>
      <c r="H38" s="285"/>
      <c r="I38" s="15"/>
      <c r="J38" s="15"/>
      <c r="K38" s="158"/>
      <c r="L38" s="15"/>
      <c r="M38" s="159"/>
    </row>
    <row r="39" spans="1:13" ht="15.75">
      <c r="A39" s="14"/>
      <c r="B39" s="7"/>
      <c r="C39" s="7"/>
      <c r="D39" s="7"/>
      <c r="E39" s="7"/>
      <c r="F39" s="9"/>
      <c r="G39" s="9"/>
      <c r="H39" s="9"/>
      <c r="I39" s="15"/>
      <c r="J39" s="15"/>
      <c r="K39" s="158"/>
      <c r="L39" s="15"/>
      <c r="M39" s="159"/>
    </row>
    <row r="40" spans="1:13" ht="15.75">
      <c r="A40" s="14"/>
      <c r="B40" s="170" t="s">
        <v>20</v>
      </c>
      <c r="C40" s="8"/>
      <c r="D40" s="8"/>
      <c r="E40" s="168"/>
      <c r="F40" s="165"/>
      <c r="G40" s="170" t="s">
        <v>521</v>
      </c>
      <c r="H40" s="165"/>
      <c r="I40" s="15"/>
      <c r="J40" s="15"/>
      <c r="K40" s="158"/>
      <c r="L40" s="15"/>
      <c r="M40" s="159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3"/>
      <c r="L41" s="11"/>
      <c r="M41" s="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3"/>
      <c r="L42" s="1"/>
      <c r="M42" s="1"/>
    </row>
    <row r="43" spans="1:13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1"/>
    </row>
  </sheetData>
  <mergeCells count="13">
    <mergeCell ref="B19:I19"/>
    <mergeCell ref="E2:H2"/>
    <mergeCell ref="E3:F3"/>
    <mergeCell ref="E4:I4"/>
    <mergeCell ref="E9:I9"/>
    <mergeCell ref="A18:J18"/>
    <mergeCell ref="G38:H38"/>
    <mergeCell ref="B20:I20"/>
    <mergeCell ref="G32:H32"/>
    <mergeCell ref="G33:H33"/>
    <mergeCell ref="G34:H34"/>
    <mergeCell ref="G35:H35"/>
    <mergeCell ref="G37:H3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22" workbookViewId="0">
      <selection activeCell="B54" sqref="B54:E57"/>
    </sheetView>
  </sheetViews>
  <sheetFormatPr defaultRowHeight="1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>
      <c r="A1" s="120"/>
      <c r="B1" s="336" t="s">
        <v>184</v>
      </c>
      <c r="C1" s="337"/>
      <c r="D1" s="337"/>
      <c r="E1" s="338"/>
    </row>
    <row r="2" spans="1:5">
      <c r="A2" s="121"/>
      <c r="B2" s="122"/>
      <c r="C2" s="123" t="s">
        <v>185</v>
      </c>
      <c r="D2" s="124"/>
      <c r="E2" s="125"/>
    </row>
    <row r="3" spans="1:5">
      <c r="A3" s="121"/>
      <c r="B3" s="122"/>
      <c r="C3" s="126"/>
      <c r="D3" s="127" t="s">
        <v>186</v>
      </c>
      <c r="E3" s="125"/>
    </row>
    <row r="4" spans="1:5">
      <c r="A4" s="121"/>
      <c r="B4" s="122"/>
      <c r="C4" s="126"/>
      <c r="D4" s="127" t="s">
        <v>187</v>
      </c>
      <c r="E4" s="125"/>
    </row>
    <row r="5" spans="1:5">
      <c r="A5" s="121"/>
      <c r="B5" s="122"/>
      <c r="C5" s="126" t="s">
        <v>188</v>
      </c>
      <c r="D5" s="128"/>
      <c r="E5" s="125"/>
    </row>
    <row r="6" spans="1:5">
      <c r="A6" s="121"/>
      <c r="B6" s="122"/>
      <c r="C6" s="126"/>
      <c r="D6" s="127" t="s">
        <v>189</v>
      </c>
      <c r="E6" s="125"/>
    </row>
    <row r="7" spans="1:5">
      <c r="A7" s="121"/>
      <c r="B7" s="122"/>
      <c r="C7" s="129"/>
      <c r="D7" s="127" t="s">
        <v>190</v>
      </c>
      <c r="E7" s="125"/>
    </row>
    <row r="8" spans="1:5">
      <c r="A8" s="121"/>
      <c r="B8" s="122"/>
      <c r="C8" s="130"/>
      <c r="D8" s="131" t="s">
        <v>191</v>
      </c>
      <c r="E8" s="125"/>
    </row>
    <row r="9" spans="1:5" ht="15.75">
      <c r="B9" s="17"/>
      <c r="C9" s="132" t="s">
        <v>192</v>
      </c>
      <c r="D9" s="133" t="s">
        <v>193</v>
      </c>
      <c r="E9" s="18"/>
    </row>
    <row r="10" spans="1:5">
      <c r="B10" s="17"/>
      <c r="C10" s="134">
        <v>1</v>
      </c>
      <c r="D10" s="135" t="s">
        <v>194</v>
      </c>
      <c r="E10" s="18"/>
    </row>
    <row r="11" spans="1:5">
      <c r="B11" s="17"/>
      <c r="C11" s="134">
        <v>2</v>
      </c>
      <c r="D11" s="1" t="s">
        <v>195</v>
      </c>
      <c r="E11" s="18"/>
    </row>
    <row r="12" spans="1:5">
      <c r="B12" s="17"/>
      <c r="C12" s="11">
        <v>3</v>
      </c>
      <c r="D12" s="1" t="s">
        <v>196</v>
      </c>
      <c r="E12" s="18"/>
    </row>
    <row r="13" spans="1:5">
      <c r="A13" s="1"/>
      <c r="B13" s="10"/>
      <c r="C13" s="11">
        <v>4</v>
      </c>
      <c r="D13" s="11" t="s">
        <v>197</v>
      </c>
      <c r="E13" s="13"/>
    </row>
    <row r="14" spans="1:5">
      <c r="A14" s="1"/>
      <c r="B14" s="10"/>
      <c r="C14" s="11"/>
      <c r="D14" s="135" t="s">
        <v>198</v>
      </c>
      <c r="E14" s="13"/>
    </row>
    <row r="15" spans="1:5">
      <c r="A15" s="1"/>
      <c r="B15" s="10"/>
      <c r="C15" s="11" t="s">
        <v>199</v>
      </c>
      <c r="D15" s="11"/>
      <c r="E15" s="13"/>
    </row>
    <row r="16" spans="1:5">
      <c r="A16" s="1"/>
      <c r="B16" s="10"/>
      <c r="C16" s="11"/>
      <c r="D16" s="135" t="s">
        <v>200</v>
      </c>
      <c r="E16" s="13"/>
    </row>
    <row r="17" spans="1:5">
      <c r="A17" s="1"/>
      <c r="B17" s="10"/>
      <c r="C17" s="11" t="s">
        <v>201</v>
      </c>
      <c r="D17" s="11"/>
      <c r="E17" s="13"/>
    </row>
    <row r="18" spans="1:5">
      <c r="A18" s="1"/>
      <c r="B18" s="10"/>
      <c r="C18" s="11"/>
      <c r="D18" s="135" t="s">
        <v>202</v>
      </c>
      <c r="E18" s="13"/>
    </row>
    <row r="19" spans="1:5">
      <c r="A19" s="1"/>
      <c r="B19" s="10"/>
      <c r="C19" s="11" t="s">
        <v>203</v>
      </c>
      <c r="D19" s="11"/>
      <c r="E19" s="13"/>
    </row>
    <row r="20" spans="1:5">
      <c r="A20" s="1"/>
      <c r="B20" s="10"/>
      <c r="C20" s="11"/>
      <c r="D20" s="11" t="s">
        <v>204</v>
      </c>
      <c r="E20" s="13"/>
    </row>
    <row r="21" spans="1:5">
      <c r="A21" s="1"/>
      <c r="B21" s="10"/>
      <c r="C21" s="11" t="s">
        <v>205</v>
      </c>
      <c r="D21" s="11"/>
      <c r="E21" s="13"/>
    </row>
    <row r="22" spans="1:5">
      <c r="A22" s="1"/>
      <c r="B22" s="10"/>
      <c r="C22" s="135" t="s">
        <v>206</v>
      </c>
      <c r="D22" s="11"/>
      <c r="E22" s="13"/>
    </row>
    <row r="23" spans="1:5">
      <c r="A23" s="1"/>
      <c r="B23" s="10"/>
      <c r="C23" s="11"/>
      <c r="D23" s="11" t="s">
        <v>207</v>
      </c>
      <c r="E23" s="13"/>
    </row>
    <row r="24" spans="1:5">
      <c r="A24" s="1"/>
      <c r="B24" s="10"/>
      <c r="C24" s="135" t="s">
        <v>208</v>
      </c>
      <c r="D24" s="11"/>
      <c r="E24" s="13"/>
    </row>
    <row r="25" spans="1:5">
      <c r="A25" s="1"/>
      <c r="B25" s="10"/>
      <c r="C25" s="11"/>
      <c r="D25" s="11" t="s">
        <v>209</v>
      </c>
      <c r="E25" s="13"/>
    </row>
    <row r="26" spans="1:5">
      <c r="A26" s="1"/>
      <c r="B26" s="10"/>
      <c r="C26" s="135" t="s">
        <v>210</v>
      </c>
      <c r="D26" s="11"/>
      <c r="E26" s="13"/>
    </row>
    <row r="27" spans="1:5">
      <c r="A27" s="1"/>
      <c r="B27" s="10"/>
      <c r="C27" s="11" t="s">
        <v>211</v>
      </c>
      <c r="D27" s="11" t="s">
        <v>212</v>
      </c>
      <c r="E27" s="13"/>
    </row>
    <row r="28" spans="1:5">
      <c r="A28" s="1"/>
      <c r="B28" s="10"/>
      <c r="C28" s="11"/>
      <c r="D28" s="135" t="s">
        <v>213</v>
      </c>
      <c r="E28" s="13"/>
    </row>
    <row r="29" spans="1:5">
      <c r="A29" s="1"/>
      <c r="B29" s="10"/>
      <c r="C29" s="11"/>
      <c r="D29" s="135" t="s">
        <v>214</v>
      </c>
      <c r="E29" s="13"/>
    </row>
    <row r="30" spans="1:5">
      <c r="A30" s="1"/>
      <c r="B30" s="10"/>
      <c r="C30" s="11"/>
      <c r="D30" s="135" t="s">
        <v>215</v>
      </c>
      <c r="E30" s="13"/>
    </row>
    <row r="31" spans="1:5">
      <c r="A31" s="1"/>
      <c r="B31" s="10"/>
      <c r="C31" s="11"/>
      <c r="D31" s="135" t="s">
        <v>216</v>
      </c>
      <c r="E31" s="13"/>
    </row>
    <row r="32" spans="1:5">
      <c r="A32" s="1"/>
      <c r="B32" s="10"/>
      <c r="C32" s="11"/>
      <c r="D32" s="135" t="s">
        <v>217</v>
      </c>
      <c r="E32" s="13"/>
    </row>
    <row r="33" spans="1:5">
      <c r="A33" s="1"/>
      <c r="B33" s="10"/>
      <c r="C33" s="11"/>
      <c r="D33" s="135" t="s">
        <v>218</v>
      </c>
      <c r="E33" s="13"/>
    </row>
    <row r="34" spans="1:5" ht="15.75">
      <c r="A34" s="1"/>
      <c r="B34" s="10"/>
      <c r="C34" s="132" t="s">
        <v>219</v>
      </c>
      <c r="D34" s="133" t="s">
        <v>220</v>
      </c>
      <c r="E34" s="13"/>
    </row>
    <row r="35" spans="1:5">
      <c r="A35" s="1"/>
      <c r="B35" s="10"/>
      <c r="C35" s="11"/>
      <c r="D35" s="11"/>
      <c r="E35" s="13"/>
    </row>
    <row r="36" spans="1:5">
      <c r="A36" s="1"/>
      <c r="B36" s="10"/>
      <c r="C36" s="11"/>
      <c r="D36" s="135" t="s">
        <v>221</v>
      </c>
      <c r="E36" s="13"/>
    </row>
    <row r="37" spans="1:5">
      <c r="A37" s="1"/>
      <c r="B37" s="10"/>
      <c r="C37" s="11" t="s">
        <v>222</v>
      </c>
      <c r="D37" s="11"/>
      <c r="E37" s="13"/>
    </row>
    <row r="38" spans="1:5">
      <c r="A38" s="1"/>
      <c r="B38" s="10"/>
      <c r="C38" s="11"/>
      <c r="D38" s="11" t="s">
        <v>223</v>
      </c>
      <c r="E38" s="13"/>
    </row>
    <row r="39" spans="1:5">
      <c r="A39" s="1"/>
      <c r="B39" s="10"/>
      <c r="C39" s="11" t="s">
        <v>224</v>
      </c>
      <c r="D39" s="11"/>
      <c r="E39" s="13"/>
    </row>
    <row r="40" spans="1:5">
      <c r="A40" s="1"/>
      <c r="B40" s="10"/>
      <c r="C40" s="11"/>
      <c r="D40" s="11" t="s">
        <v>225</v>
      </c>
      <c r="E40" s="13"/>
    </row>
    <row r="41" spans="1:5">
      <c r="A41" s="1"/>
      <c r="B41" s="10"/>
      <c r="C41" s="11" t="s">
        <v>226</v>
      </c>
      <c r="D41" s="11"/>
      <c r="E41" s="13"/>
    </row>
    <row r="42" spans="1:5">
      <c r="A42" s="1"/>
      <c r="B42" s="10"/>
      <c r="C42" s="11"/>
      <c r="D42" s="11" t="s">
        <v>227</v>
      </c>
      <c r="E42" s="13"/>
    </row>
    <row r="43" spans="1:5">
      <c r="A43" s="1"/>
      <c r="B43" s="10"/>
      <c r="C43" s="11" t="s">
        <v>228</v>
      </c>
      <c r="D43" s="11"/>
      <c r="E43" s="13"/>
    </row>
    <row r="44" spans="1:5">
      <c r="A44" s="1"/>
      <c r="B44" s="10"/>
      <c r="C44" s="1"/>
      <c r="D44" s="1" t="s">
        <v>229</v>
      </c>
      <c r="E44" s="13"/>
    </row>
    <row r="45" spans="1:5">
      <c r="A45" s="1"/>
      <c r="B45" s="10"/>
      <c r="C45" s="1" t="s">
        <v>230</v>
      </c>
      <c r="D45" s="1"/>
      <c r="E45" s="13"/>
    </row>
    <row r="46" spans="1:5">
      <c r="A46" s="1"/>
      <c r="B46" s="10"/>
      <c r="C46" s="1" t="s">
        <v>231</v>
      </c>
      <c r="D46" s="1"/>
      <c r="E46" s="13"/>
    </row>
    <row r="47" spans="1:5">
      <c r="A47" s="1"/>
      <c r="B47" s="10"/>
      <c r="C47" s="1" t="s">
        <v>232</v>
      </c>
      <c r="D47" s="11"/>
      <c r="E47" s="13"/>
    </row>
    <row r="48" spans="1:5">
      <c r="A48" s="1"/>
      <c r="B48" s="10"/>
      <c r="C48" s="11"/>
      <c r="D48" s="1" t="s">
        <v>233</v>
      </c>
      <c r="E48" s="13"/>
    </row>
    <row r="49" spans="1:5">
      <c r="A49" s="1"/>
      <c r="B49" s="10"/>
      <c r="C49" s="11"/>
      <c r="D49" s="11" t="s">
        <v>234</v>
      </c>
      <c r="E49" s="13"/>
    </row>
    <row r="50" spans="1:5">
      <c r="A50" s="44"/>
      <c r="B50" s="136"/>
      <c r="C50" s="137"/>
      <c r="D50" s="137" t="s">
        <v>235</v>
      </c>
      <c r="E50" s="138"/>
    </row>
    <row r="51" spans="1:5">
      <c r="B51" s="17"/>
      <c r="C51" s="1"/>
      <c r="D51" s="1" t="s">
        <v>236</v>
      </c>
      <c r="E51" s="18"/>
    </row>
    <row r="52" spans="1:5">
      <c r="B52" s="17"/>
      <c r="C52" s="1" t="s">
        <v>237</v>
      </c>
      <c r="D52" s="1"/>
      <c r="E52" s="18"/>
    </row>
    <row r="53" spans="1:5">
      <c r="B53" s="17"/>
      <c r="C53" s="1"/>
      <c r="D53" s="1"/>
      <c r="E53" s="18"/>
    </row>
    <row r="54" spans="1:5">
      <c r="B54" s="16"/>
      <c r="C54" s="11"/>
      <c r="D54" s="11"/>
      <c r="E54" s="16"/>
    </row>
    <row r="55" spans="1:5">
      <c r="B55" s="16"/>
      <c r="C55" s="11"/>
      <c r="D55" s="11"/>
      <c r="E55" s="142"/>
    </row>
    <row r="56" spans="1:5">
      <c r="B56" s="16"/>
      <c r="C56" s="16"/>
      <c r="D56" s="16"/>
      <c r="E56" s="16"/>
    </row>
    <row r="57" spans="1:5">
      <c r="B57" s="16"/>
      <c r="C57" s="16"/>
      <c r="D57" s="16"/>
      <c r="E57" s="16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73"/>
  <sheetViews>
    <sheetView tabSelected="1" topLeftCell="A250" workbookViewId="0">
      <selection sqref="A1:K273"/>
    </sheetView>
  </sheetViews>
  <sheetFormatPr defaultRowHeight="15"/>
  <cols>
    <col min="1" max="1" width="4.140625" customWidth="1"/>
    <col min="7" max="7" width="10.140625" bestFit="1" customWidth="1"/>
    <col min="8" max="8" width="11.28515625" customWidth="1"/>
    <col min="9" max="9" width="11" customWidth="1"/>
  </cols>
  <sheetData>
    <row r="1" spans="1:11" ht="16.5">
      <c r="A1" s="207"/>
      <c r="B1" s="208" t="s">
        <v>532</v>
      </c>
      <c r="C1" s="209"/>
      <c r="D1" s="210"/>
      <c r="E1" s="210"/>
      <c r="F1" s="210"/>
      <c r="G1" s="210"/>
      <c r="H1" s="211" t="s">
        <v>557</v>
      </c>
      <c r="I1" s="212"/>
      <c r="J1" s="213"/>
      <c r="K1">
        <v>1</v>
      </c>
    </row>
    <row r="2" spans="1:11" ht="16.5">
      <c r="A2" s="207"/>
      <c r="B2" s="214" t="s">
        <v>306</v>
      </c>
      <c r="C2" s="214"/>
      <c r="D2" s="214"/>
      <c r="E2" s="215"/>
      <c r="F2" s="207"/>
      <c r="G2" s="207"/>
      <c r="H2" s="207"/>
      <c r="I2" s="207"/>
    </row>
    <row r="3" spans="1:11" ht="16.5">
      <c r="A3" s="207"/>
      <c r="B3" s="214" t="s">
        <v>558</v>
      </c>
      <c r="C3" s="214"/>
      <c r="D3" s="214"/>
      <c r="E3" s="215"/>
      <c r="F3" s="207"/>
      <c r="G3" s="207"/>
      <c r="H3" s="207"/>
      <c r="I3" s="207"/>
    </row>
    <row r="4" spans="1:11">
      <c r="A4" s="207"/>
      <c r="B4" s="216" t="s">
        <v>307</v>
      </c>
      <c r="C4" s="216"/>
      <c r="D4" s="216"/>
      <c r="E4" s="217"/>
      <c r="F4" s="217"/>
      <c r="G4" s="217"/>
      <c r="H4" s="217"/>
      <c r="I4" s="217"/>
    </row>
    <row r="5" spans="1:11" ht="16.5">
      <c r="A5" s="207"/>
      <c r="B5" s="218" t="s">
        <v>308</v>
      </c>
      <c r="C5" s="215"/>
      <c r="D5" s="215"/>
      <c r="E5" s="207"/>
      <c r="F5" s="207" t="s">
        <v>553</v>
      </c>
      <c r="G5" s="207"/>
      <c r="H5" s="207"/>
      <c r="I5" s="207"/>
    </row>
    <row r="6" spans="1:11" ht="16.5">
      <c r="A6" s="207"/>
      <c r="B6" s="215" t="s">
        <v>552</v>
      </c>
      <c r="C6" s="215"/>
      <c r="D6" s="215"/>
      <c r="E6" s="215"/>
      <c r="F6" s="215"/>
      <c r="G6" s="215"/>
      <c r="H6" s="215"/>
      <c r="I6" s="215"/>
    </row>
    <row r="7" spans="1:11" ht="16.5">
      <c r="A7" s="207"/>
      <c r="B7" s="215" t="s">
        <v>554</v>
      </c>
      <c r="C7" s="215"/>
      <c r="D7" s="215"/>
      <c r="E7" s="215"/>
      <c r="F7" s="215"/>
      <c r="G7" s="215"/>
      <c r="H7" s="215"/>
      <c r="I7" s="215"/>
    </row>
    <row r="8" spans="1:11" ht="16.5">
      <c r="A8" s="207"/>
      <c r="B8" s="215" t="s">
        <v>559</v>
      </c>
      <c r="C8" s="215"/>
      <c r="D8" s="215"/>
      <c r="E8" s="215"/>
      <c r="F8" s="215"/>
      <c r="G8" s="214" t="s">
        <v>514</v>
      </c>
      <c r="H8" s="214"/>
      <c r="I8" s="214"/>
    </row>
    <row r="9" spans="1:11" ht="16.5">
      <c r="A9" s="207"/>
      <c r="B9" s="215" t="s">
        <v>309</v>
      </c>
      <c r="C9" s="215"/>
      <c r="D9" s="215"/>
      <c r="E9" s="215"/>
      <c r="F9" s="356" t="s">
        <v>555</v>
      </c>
      <c r="G9" s="356"/>
      <c r="H9" s="214"/>
      <c r="I9" s="214"/>
    </row>
    <row r="10" spans="1:11" ht="16.5">
      <c r="A10" s="207"/>
      <c r="B10" s="218" t="s">
        <v>310</v>
      </c>
      <c r="C10" s="215"/>
      <c r="D10" s="215"/>
      <c r="E10" s="215"/>
      <c r="F10" s="215"/>
      <c r="G10" s="215"/>
      <c r="H10" s="215"/>
      <c r="I10" s="215"/>
    </row>
    <row r="11" spans="1:11" ht="16.5">
      <c r="A11" s="207"/>
      <c r="B11" s="218" t="s">
        <v>311</v>
      </c>
      <c r="C11" s="215"/>
      <c r="D11" s="215"/>
      <c r="E11" s="215"/>
      <c r="F11" s="215"/>
      <c r="G11" s="215"/>
      <c r="H11" s="215"/>
      <c r="I11" s="215"/>
    </row>
    <row r="12" spans="1:11" ht="16.5">
      <c r="A12" s="207"/>
      <c r="B12" s="215" t="s">
        <v>312</v>
      </c>
      <c r="C12" s="215"/>
      <c r="D12" s="215"/>
      <c r="E12" s="215"/>
      <c r="F12" s="215"/>
      <c r="G12" s="215"/>
      <c r="H12" s="215"/>
      <c r="I12" s="215"/>
    </row>
    <row r="13" spans="1:11" ht="16.5">
      <c r="A13" s="207"/>
      <c r="B13" s="215" t="s">
        <v>313</v>
      </c>
      <c r="C13" s="215"/>
      <c r="D13" s="215"/>
      <c r="E13" s="215"/>
      <c r="F13" s="215"/>
      <c r="G13" s="215"/>
      <c r="H13" s="215"/>
      <c r="I13" s="215"/>
    </row>
    <row r="14" spans="1:11" ht="16.5">
      <c r="A14" s="207"/>
      <c r="B14" s="215" t="s">
        <v>314</v>
      </c>
      <c r="C14" s="215"/>
      <c r="D14" s="215"/>
      <c r="E14" s="215"/>
      <c r="F14" s="215"/>
      <c r="G14" s="215"/>
      <c r="H14" s="215"/>
      <c r="I14" s="215"/>
    </row>
    <row r="15" spans="1:11" ht="16.5">
      <c r="A15" s="207"/>
      <c r="B15" s="215" t="s">
        <v>315</v>
      </c>
      <c r="C15" s="215"/>
      <c r="D15" s="215"/>
      <c r="E15" s="215"/>
      <c r="F15" s="215"/>
      <c r="G15" s="215"/>
      <c r="H15" s="215"/>
      <c r="I15" s="215"/>
    </row>
    <row r="16" spans="1:11">
      <c r="A16" s="207"/>
      <c r="B16" s="219" t="s">
        <v>316</v>
      </c>
      <c r="C16" s="219"/>
      <c r="D16" s="219"/>
      <c r="E16" s="219"/>
      <c r="F16" s="219"/>
      <c r="G16" s="219"/>
      <c r="H16" s="219"/>
      <c r="I16" s="219"/>
    </row>
    <row r="17" spans="1:9">
      <c r="A17" s="207"/>
      <c r="B17" s="219" t="s">
        <v>317</v>
      </c>
      <c r="C17" s="219"/>
      <c r="D17" s="219"/>
      <c r="E17" s="219"/>
      <c r="F17" s="219"/>
      <c r="G17" s="219"/>
      <c r="H17" s="219"/>
      <c r="I17" s="219"/>
    </row>
    <row r="18" spans="1:9">
      <c r="A18" s="207"/>
      <c r="B18" s="219" t="s">
        <v>318</v>
      </c>
      <c r="C18" s="219"/>
      <c r="D18" s="219"/>
      <c r="E18" s="219"/>
      <c r="F18" s="219"/>
      <c r="G18" s="219"/>
      <c r="H18" s="219"/>
      <c r="I18" s="219"/>
    </row>
    <row r="19" spans="1:9" ht="16.5">
      <c r="A19" s="207"/>
      <c r="B19" s="215" t="s">
        <v>560</v>
      </c>
      <c r="C19" s="215"/>
      <c r="D19" s="215"/>
      <c r="E19" s="215"/>
      <c r="F19" s="215"/>
      <c r="G19" s="215"/>
      <c r="H19" s="215"/>
      <c r="I19" s="215"/>
    </row>
    <row r="20" spans="1:9" ht="16.5">
      <c r="A20" s="207"/>
      <c r="B20" s="215" t="s">
        <v>583</v>
      </c>
      <c r="C20" s="215"/>
      <c r="D20" s="215"/>
      <c r="E20" s="215"/>
      <c r="F20" s="215"/>
      <c r="G20" s="215"/>
      <c r="H20" s="215"/>
      <c r="I20" s="215"/>
    </row>
    <row r="21" spans="1:9" ht="16.5">
      <c r="A21" s="207"/>
      <c r="B21" s="215" t="s">
        <v>319</v>
      </c>
      <c r="C21" s="215"/>
      <c r="D21" s="215"/>
      <c r="E21" s="215"/>
      <c r="F21" s="215"/>
      <c r="G21" s="215"/>
      <c r="H21" s="215"/>
      <c r="I21" s="215"/>
    </row>
    <row r="22" spans="1:9" ht="16.5">
      <c r="A22" s="207"/>
      <c r="B22" s="218" t="s">
        <v>320</v>
      </c>
      <c r="C22" s="215"/>
      <c r="D22" s="215"/>
      <c r="E22" s="215"/>
      <c r="F22" s="215"/>
      <c r="G22" s="215"/>
      <c r="H22" s="215"/>
      <c r="I22" s="215"/>
    </row>
    <row r="23" spans="1:9" ht="16.5">
      <c r="A23" s="207"/>
      <c r="B23" s="214" t="s">
        <v>321</v>
      </c>
      <c r="C23" s="215"/>
      <c r="D23" s="215"/>
      <c r="E23" s="215"/>
      <c r="F23" s="215"/>
      <c r="G23" s="215"/>
      <c r="H23" s="215"/>
      <c r="I23" s="215"/>
    </row>
    <row r="24" spans="1:9" ht="16.5">
      <c r="A24" s="207"/>
      <c r="B24" s="215" t="s">
        <v>322</v>
      </c>
      <c r="C24" s="215"/>
      <c r="D24" s="215"/>
      <c r="E24" s="215"/>
      <c r="F24" s="215"/>
      <c r="G24" s="215"/>
      <c r="H24" s="215"/>
      <c r="I24" s="215"/>
    </row>
    <row r="25" spans="1:9" ht="16.5">
      <c r="A25" s="207"/>
      <c r="B25" s="215" t="s">
        <v>323</v>
      </c>
      <c r="C25" s="215"/>
      <c r="D25" s="215"/>
      <c r="E25" s="215"/>
      <c r="F25" s="215"/>
      <c r="G25" s="215"/>
      <c r="H25" s="215"/>
      <c r="I25" s="215"/>
    </row>
    <row r="26" spans="1:9" ht="16.5">
      <c r="A26" s="207"/>
      <c r="B26" s="215" t="s">
        <v>324</v>
      </c>
      <c r="C26" s="215"/>
      <c r="D26" s="215"/>
      <c r="E26" s="215"/>
      <c r="F26" s="215"/>
      <c r="G26" s="215"/>
      <c r="H26" s="215"/>
      <c r="I26" s="215"/>
    </row>
    <row r="27" spans="1:9" ht="16.5">
      <c r="A27" s="207"/>
      <c r="B27" s="215" t="s">
        <v>325</v>
      </c>
      <c r="C27" s="215"/>
      <c r="D27" s="215"/>
      <c r="E27" s="215"/>
      <c r="F27" s="215"/>
      <c r="G27" s="215"/>
      <c r="H27" s="215"/>
      <c r="I27" s="215"/>
    </row>
    <row r="28" spans="1:9" ht="16.5">
      <c r="A28" s="207"/>
      <c r="B28" s="215" t="s">
        <v>326</v>
      </c>
      <c r="C28" s="215"/>
      <c r="D28" s="215"/>
      <c r="E28" s="215"/>
      <c r="F28" s="215"/>
      <c r="G28" s="215"/>
      <c r="H28" s="215"/>
      <c r="I28" s="215"/>
    </row>
    <row r="29" spans="1:9" ht="16.5">
      <c r="A29" s="207"/>
      <c r="B29" s="215" t="s">
        <v>327</v>
      </c>
      <c r="C29" s="215"/>
      <c r="D29" s="215"/>
      <c r="E29" s="215"/>
      <c r="F29" s="215"/>
      <c r="G29" s="215"/>
      <c r="H29" s="215"/>
      <c r="I29" s="215"/>
    </row>
    <row r="30" spans="1:9" ht="16.5">
      <c r="A30" s="207"/>
      <c r="B30" s="218" t="s">
        <v>328</v>
      </c>
      <c r="C30" s="215"/>
      <c r="D30" s="215"/>
      <c r="E30" s="215"/>
      <c r="F30" s="215"/>
      <c r="G30" s="215"/>
      <c r="H30" s="215"/>
      <c r="I30" s="215"/>
    </row>
    <row r="31" spans="1:9" ht="16.5">
      <c r="A31" s="207"/>
      <c r="B31" s="215" t="s">
        <v>329</v>
      </c>
      <c r="C31" s="215"/>
      <c r="D31" s="215"/>
      <c r="E31" s="215"/>
      <c r="F31" s="215"/>
      <c r="G31" s="215"/>
      <c r="H31" s="215"/>
      <c r="I31" s="215"/>
    </row>
    <row r="32" spans="1:9" ht="16.5">
      <c r="A32" s="207"/>
      <c r="B32" s="215" t="s">
        <v>330</v>
      </c>
      <c r="C32" s="215"/>
      <c r="D32" s="215"/>
      <c r="E32" s="215"/>
      <c r="F32" s="215"/>
      <c r="G32" s="215"/>
      <c r="H32" s="215"/>
      <c r="I32" s="215"/>
    </row>
    <row r="33" spans="1:11" ht="16.5">
      <c r="A33" s="207"/>
      <c r="B33" s="215" t="s">
        <v>331</v>
      </c>
      <c r="C33" s="215"/>
      <c r="D33" s="215"/>
      <c r="E33" s="215"/>
      <c r="F33" s="215"/>
      <c r="G33" s="215"/>
      <c r="H33" s="215"/>
      <c r="I33" s="215"/>
    </row>
    <row r="34" spans="1:11" ht="16.5">
      <c r="A34" s="207"/>
      <c r="B34" s="215" t="s">
        <v>332</v>
      </c>
      <c r="C34" s="215"/>
      <c r="D34" s="215"/>
      <c r="E34" s="215"/>
      <c r="F34" s="215"/>
      <c r="G34" s="215"/>
      <c r="H34" s="215"/>
      <c r="I34" s="215"/>
    </row>
    <row r="35" spans="1:11" ht="16.5">
      <c r="A35" s="207"/>
      <c r="B35" s="215" t="s">
        <v>333</v>
      </c>
      <c r="C35" s="215"/>
      <c r="D35" s="215"/>
      <c r="E35" s="215"/>
      <c r="F35" s="215"/>
      <c r="G35" s="215"/>
      <c r="H35" s="215"/>
      <c r="I35" s="215"/>
    </row>
    <row r="36" spans="1:11" ht="16.5">
      <c r="A36" s="207"/>
      <c r="B36" s="215" t="s">
        <v>561</v>
      </c>
      <c r="C36" s="215"/>
      <c r="D36" s="215"/>
      <c r="E36" s="215"/>
      <c r="F36" s="215"/>
      <c r="G36" s="215"/>
      <c r="H36" s="215"/>
      <c r="I36" s="215"/>
    </row>
    <row r="37" spans="1:11" ht="16.5">
      <c r="A37" s="207"/>
      <c r="B37" s="215" t="s">
        <v>334</v>
      </c>
      <c r="C37" s="215">
        <v>138.77000000000001</v>
      </c>
      <c r="D37" s="215" t="s">
        <v>335</v>
      </c>
      <c r="E37" s="215">
        <v>104</v>
      </c>
      <c r="F37" s="215"/>
      <c r="G37" s="215"/>
      <c r="H37" s="215"/>
      <c r="I37" s="215"/>
    </row>
    <row r="38" spans="1:11" ht="16.5">
      <c r="B38" s="214" t="s">
        <v>336</v>
      </c>
    </row>
    <row r="39" spans="1:11">
      <c r="A39" s="220"/>
      <c r="B39" s="220" t="s">
        <v>337</v>
      </c>
      <c r="C39" s="220"/>
      <c r="D39" s="220"/>
      <c r="E39" s="220"/>
      <c r="F39" s="220"/>
      <c r="G39" s="220"/>
      <c r="H39" s="220"/>
      <c r="I39" s="220"/>
    </row>
    <row r="40" spans="1:11">
      <c r="A40" s="220"/>
      <c r="B40" s="220" t="s">
        <v>338</v>
      </c>
      <c r="C40" s="220"/>
      <c r="D40" s="220"/>
      <c r="E40" s="220"/>
      <c r="F40" s="220"/>
      <c r="G40" s="220"/>
      <c r="H40" s="220"/>
      <c r="I40" s="220"/>
    </row>
    <row r="41" spans="1:11">
      <c r="A41" s="220"/>
      <c r="B41" s="220" t="s">
        <v>339</v>
      </c>
      <c r="C41" s="220"/>
      <c r="D41" s="220"/>
      <c r="E41" s="220"/>
      <c r="F41" s="220"/>
      <c r="G41" s="220"/>
      <c r="H41" s="220"/>
      <c r="I41" s="220"/>
    </row>
    <row r="42" spans="1:11">
      <c r="A42" s="220"/>
      <c r="B42" s="220" t="s">
        <v>340</v>
      </c>
      <c r="C42" s="220"/>
      <c r="D42" s="220"/>
      <c r="E42" s="220"/>
      <c r="F42" s="220"/>
      <c r="G42" s="220"/>
      <c r="H42" s="220"/>
      <c r="I42" s="220"/>
    </row>
    <row r="43" spans="1:11">
      <c r="A43" s="220"/>
      <c r="B43" s="222" t="s">
        <v>556</v>
      </c>
      <c r="C43" s="220"/>
      <c r="D43" s="220"/>
      <c r="E43" s="220"/>
      <c r="F43" s="220"/>
      <c r="G43" s="220"/>
      <c r="H43" s="220"/>
      <c r="I43" s="220"/>
      <c r="J43">
        <v>2011</v>
      </c>
    </row>
    <row r="44" spans="1:11" ht="16.5">
      <c r="A44" s="220"/>
      <c r="B44" s="208" t="str">
        <f>B1</f>
        <v>"BLERALD  " SHPK</v>
      </c>
      <c r="C44" s="209"/>
      <c r="D44" s="210"/>
      <c r="E44" s="210"/>
      <c r="F44" s="210"/>
      <c r="G44" s="210"/>
      <c r="H44" s="211" t="s">
        <v>557</v>
      </c>
      <c r="I44" s="212"/>
      <c r="J44" s="213"/>
      <c r="K44">
        <v>2</v>
      </c>
    </row>
    <row r="45" spans="1:11">
      <c r="A45" s="220"/>
      <c r="B45" s="221" t="s">
        <v>341</v>
      </c>
      <c r="C45" s="220"/>
      <c r="D45" s="220"/>
      <c r="E45" s="220"/>
      <c r="F45" s="220"/>
      <c r="G45" s="220"/>
      <c r="H45" s="220"/>
      <c r="I45" s="220"/>
    </row>
    <row r="46" spans="1:11">
      <c r="A46" s="220"/>
      <c r="B46" s="220" t="s">
        <v>342</v>
      </c>
      <c r="C46" s="220"/>
      <c r="D46" s="220"/>
      <c r="E46" s="220"/>
      <c r="F46" s="220"/>
      <c r="G46" s="220"/>
      <c r="H46" s="220"/>
      <c r="I46" s="220"/>
    </row>
    <row r="47" spans="1:11">
      <c r="A47" s="220"/>
      <c r="B47" s="220" t="s">
        <v>343</v>
      </c>
      <c r="C47" s="220"/>
      <c r="D47" s="220"/>
      <c r="E47" s="220"/>
      <c r="F47" s="220"/>
      <c r="G47" s="220"/>
      <c r="H47" s="220"/>
      <c r="I47" s="220"/>
    </row>
    <row r="48" spans="1:11">
      <c r="A48" s="220"/>
      <c r="B48" s="220" t="s">
        <v>344</v>
      </c>
      <c r="C48" s="220"/>
      <c r="D48" s="220"/>
      <c r="E48" s="220"/>
      <c r="F48" s="220"/>
      <c r="G48" s="220"/>
      <c r="H48" s="220"/>
      <c r="I48" s="220"/>
    </row>
    <row r="49" spans="1:9">
      <c r="A49" s="220"/>
      <c r="B49" s="220" t="s">
        <v>345</v>
      </c>
      <c r="C49" s="220"/>
      <c r="D49" s="220"/>
      <c r="E49" s="220"/>
      <c r="F49" s="220"/>
      <c r="G49" s="220"/>
      <c r="H49" s="220"/>
      <c r="I49" s="220"/>
    </row>
    <row r="50" spans="1:9">
      <c r="A50" s="220"/>
      <c r="B50" s="220" t="s">
        <v>346</v>
      </c>
      <c r="C50" s="220"/>
      <c r="D50" s="220"/>
      <c r="E50" s="220"/>
      <c r="F50" s="220"/>
      <c r="G50" s="220"/>
      <c r="H50" s="220"/>
      <c r="I50" s="220"/>
    </row>
    <row r="51" spans="1:9">
      <c r="A51" s="220"/>
      <c r="B51" s="220" t="s">
        <v>347</v>
      </c>
      <c r="C51" s="220"/>
      <c r="D51" s="220"/>
      <c r="E51" s="220"/>
      <c r="F51" s="220"/>
      <c r="G51" s="220"/>
      <c r="H51" s="220"/>
      <c r="I51" s="220"/>
    </row>
    <row r="52" spans="1:9">
      <c r="A52" s="220"/>
      <c r="B52" s="221" t="s">
        <v>348</v>
      </c>
      <c r="C52" s="220"/>
      <c r="D52" s="220"/>
      <c r="E52" s="220"/>
      <c r="F52" s="220"/>
      <c r="G52" s="220"/>
      <c r="H52" s="220"/>
      <c r="I52" s="220"/>
    </row>
    <row r="53" spans="1:9">
      <c r="A53" s="220"/>
      <c r="B53" s="222" t="s">
        <v>349</v>
      </c>
      <c r="C53" s="222"/>
      <c r="D53" s="222"/>
      <c r="E53" s="222"/>
      <c r="F53" s="222"/>
      <c r="G53" s="222"/>
      <c r="H53" s="222"/>
      <c r="I53" s="222"/>
    </row>
    <row r="54" spans="1:9">
      <c r="A54" s="220"/>
      <c r="B54" s="222" t="s">
        <v>350</v>
      </c>
      <c r="C54" s="222"/>
      <c r="D54" s="222"/>
      <c r="E54" s="222"/>
      <c r="F54" s="222"/>
      <c r="G54" s="222"/>
      <c r="H54" s="222"/>
      <c r="I54" s="222"/>
    </row>
    <row r="55" spans="1:9">
      <c r="A55" s="220"/>
      <c r="B55" s="222" t="s">
        <v>351</v>
      </c>
      <c r="C55" s="222"/>
      <c r="D55" s="222"/>
      <c r="E55" s="222"/>
      <c r="F55" s="222"/>
      <c r="G55" s="222"/>
      <c r="H55" s="222"/>
      <c r="I55" s="222"/>
    </row>
    <row r="56" spans="1:9">
      <c r="A56" s="220"/>
      <c r="B56" s="222" t="s">
        <v>352</v>
      </c>
      <c r="C56" s="222"/>
      <c r="D56" s="222"/>
      <c r="E56" s="222"/>
      <c r="F56" s="222"/>
      <c r="G56" s="222"/>
      <c r="H56" s="222"/>
      <c r="I56" s="222"/>
    </row>
    <row r="57" spans="1:9">
      <c r="A57" s="220"/>
      <c r="B57" s="222" t="s">
        <v>353</v>
      </c>
      <c r="C57" s="222"/>
      <c r="D57" s="222"/>
      <c r="E57" s="222"/>
      <c r="F57" s="222"/>
      <c r="G57" s="222"/>
      <c r="H57" s="222"/>
      <c r="I57" s="222"/>
    </row>
    <row r="58" spans="1:9">
      <c r="B58" s="222" t="s">
        <v>354</v>
      </c>
      <c r="C58" s="1"/>
      <c r="D58" s="1"/>
      <c r="E58" s="1"/>
      <c r="F58" s="1"/>
      <c r="G58" s="1"/>
      <c r="H58" s="1"/>
      <c r="I58" s="1"/>
    </row>
    <row r="59" spans="1:9">
      <c r="B59" s="223" t="s">
        <v>355</v>
      </c>
    </row>
    <row r="60" spans="1:9">
      <c r="B60" t="s">
        <v>356</v>
      </c>
    </row>
    <row r="61" spans="1:9">
      <c r="B61" t="s">
        <v>357</v>
      </c>
    </row>
    <row r="62" spans="1:9">
      <c r="B62" t="s">
        <v>358</v>
      </c>
    </row>
    <row r="63" spans="1:9">
      <c r="B63" t="s">
        <v>359</v>
      </c>
    </row>
    <row r="64" spans="1:9">
      <c r="B64" t="s">
        <v>360</v>
      </c>
    </row>
    <row r="65" spans="2:9">
      <c r="B65" t="s">
        <v>361</v>
      </c>
    </row>
    <row r="66" spans="2:9">
      <c r="B66" t="s">
        <v>362</v>
      </c>
    </row>
    <row r="67" spans="2:9">
      <c r="B67" t="s">
        <v>363</v>
      </c>
    </row>
    <row r="68" spans="2:9">
      <c r="B68" t="s">
        <v>364</v>
      </c>
    </row>
    <row r="69" spans="2:9">
      <c r="B69" t="s">
        <v>365</v>
      </c>
    </row>
    <row r="70" spans="2:9">
      <c r="B70" s="104" t="s">
        <v>366</v>
      </c>
    </row>
    <row r="71" spans="2:9">
      <c r="B71" t="s">
        <v>367</v>
      </c>
    </row>
    <row r="72" spans="2:9">
      <c r="B72" t="s">
        <v>368</v>
      </c>
    </row>
    <row r="73" spans="2:9">
      <c r="B73" t="s">
        <v>369</v>
      </c>
    </row>
    <row r="74" spans="2:9">
      <c r="B74" t="s">
        <v>370</v>
      </c>
    </row>
    <row r="75" spans="2:9">
      <c r="B75" s="224" t="s">
        <v>371</v>
      </c>
    </row>
    <row r="76" spans="2:9">
      <c r="B76" t="s">
        <v>562</v>
      </c>
    </row>
    <row r="77" spans="2:9">
      <c r="B77" t="s">
        <v>584</v>
      </c>
    </row>
    <row r="78" spans="2:9">
      <c r="B78" s="225"/>
      <c r="C78" s="226"/>
      <c r="D78" s="227"/>
      <c r="E78" s="172" t="s">
        <v>372</v>
      </c>
      <c r="F78" s="228" t="s">
        <v>563</v>
      </c>
      <c r="G78" s="229"/>
      <c r="H78" s="230" t="s">
        <v>373</v>
      </c>
      <c r="I78" s="231"/>
    </row>
    <row r="79" spans="2:9">
      <c r="B79" s="232" t="s">
        <v>374</v>
      </c>
      <c r="C79" s="233"/>
      <c r="D79" s="234" t="s">
        <v>238</v>
      </c>
      <c r="E79" s="234" t="s">
        <v>375</v>
      </c>
      <c r="F79" s="227" t="s">
        <v>167</v>
      </c>
      <c r="G79" s="172"/>
      <c r="H79" s="227" t="s">
        <v>167</v>
      </c>
      <c r="I79" s="172"/>
    </row>
    <row r="80" spans="2:9">
      <c r="B80" s="235"/>
      <c r="C80" s="236"/>
      <c r="D80" s="235"/>
      <c r="E80" s="235"/>
      <c r="F80" s="237" t="s">
        <v>376</v>
      </c>
      <c r="G80" s="176" t="s">
        <v>377</v>
      </c>
      <c r="H80" s="237" t="s">
        <v>376</v>
      </c>
      <c r="I80" s="176" t="s">
        <v>377</v>
      </c>
    </row>
    <row r="81" spans="2:11">
      <c r="B81" s="238" t="s">
        <v>378</v>
      </c>
      <c r="C81" s="239"/>
      <c r="D81" s="106" t="s">
        <v>14</v>
      </c>
      <c r="E81" s="105">
        <v>1</v>
      </c>
      <c r="F81" s="106"/>
      <c r="G81" s="108">
        <v>1005098</v>
      </c>
      <c r="H81" s="106">
        <v>0</v>
      </c>
      <c r="I81" s="108">
        <v>0</v>
      </c>
    </row>
    <row r="82" spans="2:11">
      <c r="B82" s="238"/>
      <c r="C82" s="239"/>
      <c r="D82" s="106" t="s">
        <v>379</v>
      </c>
      <c r="E82" s="240"/>
      <c r="F82" s="106"/>
      <c r="G82" s="108">
        <v>0</v>
      </c>
      <c r="H82" s="106">
        <v>0</v>
      </c>
      <c r="I82" s="108">
        <v>0</v>
      </c>
    </row>
    <row r="83" spans="2:11">
      <c r="B83" s="238" t="s">
        <v>380</v>
      </c>
      <c r="C83" s="239"/>
      <c r="D83" s="106" t="s">
        <v>14</v>
      </c>
      <c r="E83" s="240">
        <v>1</v>
      </c>
      <c r="F83" s="106"/>
      <c r="G83" s="108">
        <v>12511</v>
      </c>
      <c r="H83" s="106">
        <v>0</v>
      </c>
      <c r="I83" s="108">
        <v>0</v>
      </c>
    </row>
    <row r="84" spans="2:11">
      <c r="B84" s="241"/>
      <c r="C84" s="242"/>
      <c r="D84" s="106" t="s">
        <v>379</v>
      </c>
      <c r="E84" s="240"/>
      <c r="F84" s="106"/>
      <c r="G84" s="108"/>
      <c r="H84" s="106"/>
      <c r="I84" s="108"/>
    </row>
    <row r="85" spans="2:11">
      <c r="B85" s="243"/>
      <c r="C85" s="244" t="s">
        <v>381</v>
      </c>
      <c r="D85" s="148"/>
      <c r="E85" s="245" t="s">
        <v>274</v>
      </c>
      <c r="F85" s="245" t="s">
        <v>274</v>
      </c>
      <c r="G85" s="77">
        <f>SUM(G81:G84)</f>
        <v>1017609</v>
      </c>
      <c r="H85" s="245" t="s">
        <v>274</v>
      </c>
      <c r="I85" s="77">
        <f>SUM(I81:I84)</f>
        <v>0</v>
      </c>
    </row>
    <row r="86" spans="2:11">
      <c r="B86" t="s">
        <v>382</v>
      </c>
    </row>
    <row r="87" spans="2:11">
      <c r="B87" t="s">
        <v>383</v>
      </c>
    </row>
    <row r="88" spans="2:11">
      <c r="B88" t="s">
        <v>384</v>
      </c>
    </row>
    <row r="89" spans="2:11">
      <c r="B89" t="s">
        <v>385</v>
      </c>
    </row>
    <row r="90" spans="2:11" ht="16.5">
      <c r="B90" s="208" t="str">
        <f>B44</f>
        <v>"BLERALD  " SHPK</v>
      </c>
      <c r="C90" s="209"/>
      <c r="D90" s="210"/>
      <c r="E90" s="210"/>
      <c r="F90" s="210"/>
      <c r="G90" s="210"/>
      <c r="H90" s="211" t="s">
        <v>557</v>
      </c>
      <c r="I90" s="212"/>
      <c r="J90" s="213"/>
      <c r="K90">
        <v>3</v>
      </c>
    </row>
    <row r="91" spans="2:11">
      <c r="B91" s="224" t="s">
        <v>386</v>
      </c>
    </row>
    <row r="92" spans="2:11">
      <c r="B92" t="s">
        <v>387</v>
      </c>
    </row>
    <row r="93" spans="2:11">
      <c r="B93" t="s">
        <v>388</v>
      </c>
    </row>
    <row r="94" spans="2:11">
      <c r="B94" s="241"/>
      <c r="C94" s="246"/>
      <c r="D94" s="246"/>
      <c r="E94" s="246"/>
      <c r="F94" s="246"/>
      <c r="G94" s="242"/>
      <c r="H94" s="247" t="s">
        <v>389</v>
      </c>
      <c r="I94" s="247" t="s">
        <v>389</v>
      </c>
    </row>
    <row r="95" spans="2:11">
      <c r="B95" s="248"/>
      <c r="C95" s="236" t="s">
        <v>390</v>
      </c>
      <c r="D95" s="236"/>
      <c r="E95" s="236"/>
      <c r="F95" s="236"/>
      <c r="G95" s="249"/>
      <c r="H95" s="250" t="s">
        <v>564</v>
      </c>
      <c r="I95" s="250" t="s">
        <v>391</v>
      </c>
    </row>
    <row r="96" spans="2:11">
      <c r="B96" s="238" t="s">
        <v>599</v>
      </c>
      <c r="C96" s="251"/>
      <c r="D96" s="251"/>
      <c r="E96" s="251"/>
      <c r="F96" s="251"/>
      <c r="G96" s="239"/>
      <c r="H96" s="108">
        <v>9580000</v>
      </c>
      <c r="I96" s="108">
        <v>0</v>
      </c>
    </row>
    <row r="97" spans="2:9">
      <c r="B97" s="238" t="s">
        <v>600</v>
      </c>
      <c r="C97" s="251"/>
      <c r="D97" s="251"/>
      <c r="E97" s="251"/>
      <c r="F97" s="251"/>
      <c r="G97" s="239"/>
      <c r="H97" s="108">
        <v>8909012</v>
      </c>
      <c r="I97" s="108">
        <v>0</v>
      </c>
    </row>
    <row r="98" spans="2:9">
      <c r="B98" s="238" t="s">
        <v>392</v>
      </c>
      <c r="C98" s="251"/>
      <c r="D98" s="251"/>
      <c r="E98" s="251"/>
      <c r="F98" s="251"/>
      <c r="G98" s="239"/>
      <c r="H98" s="108"/>
      <c r="I98" s="108">
        <v>0</v>
      </c>
    </row>
    <row r="99" spans="2:9">
      <c r="B99" s="238" t="s">
        <v>393</v>
      </c>
      <c r="C99" s="251"/>
      <c r="D99" s="251"/>
      <c r="E99" s="251"/>
      <c r="F99" s="251"/>
      <c r="G99" s="239"/>
      <c r="H99" s="108"/>
      <c r="I99" s="108"/>
    </row>
    <row r="100" spans="2:9">
      <c r="B100" s="238"/>
      <c r="C100" s="251"/>
      <c r="D100" s="251"/>
      <c r="E100" s="251"/>
      <c r="F100" s="251"/>
      <c r="G100" s="239"/>
      <c r="H100" s="108"/>
      <c r="I100" s="108">
        <v>0</v>
      </c>
    </row>
    <row r="101" spans="2:9">
      <c r="B101" s="238"/>
      <c r="C101" s="251"/>
      <c r="D101" s="251"/>
      <c r="E101" s="251"/>
      <c r="F101" s="251"/>
      <c r="G101" s="239"/>
      <c r="H101" s="108"/>
      <c r="I101" s="108"/>
    </row>
    <row r="102" spans="2:9">
      <c r="B102" s="238"/>
      <c r="C102" s="251"/>
      <c r="D102" s="251"/>
      <c r="E102" s="251"/>
      <c r="F102" s="251"/>
      <c r="G102" s="239"/>
      <c r="H102" s="108"/>
      <c r="I102" s="108"/>
    </row>
    <row r="103" spans="2:9">
      <c r="B103" s="238"/>
      <c r="C103" s="251"/>
      <c r="D103" s="251"/>
      <c r="E103" s="251"/>
      <c r="F103" s="251"/>
      <c r="G103" s="239"/>
      <c r="H103" s="108"/>
      <c r="I103" s="108"/>
    </row>
    <row r="104" spans="2:9">
      <c r="B104" s="243"/>
      <c r="C104" s="252" t="s">
        <v>394</v>
      </c>
      <c r="D104" s="252"/>
      <c r="E104" s="252"/>
      <c r="F104" s="252"/>
      <c r="G104" s="244"/>
      <c r="H104" s="77">
        <f>SUM(H96:H103)</f>
        <v>18489012</v>
      </c>
      <c r="I104" s="77">
        <f>SUM(I96:I103)</f>
        <v>0</v>
      </c>
    </row>
    <row r="105" spans="2:9">
      <c r="B105" s="224" t="s">
        <v>395</v>
      </c>
    </row>
    <row r="106" spans="2:9">
      <c r="B106" t="s">
        <v>396</v>
      </c>
    </row>
    <row r="107" spans="2:9">
      <c r="B107" s="241"/>
      <c r="C107" s="246"/>
      <c r="D107" s="246"/>
      <c r="E107" s="246"/>
      <c r="F107" s="246"/>
      <c r="G107" s="242"/>
      <c r="H107" s="247" t="s">
        <v>389</v>
      </c>
      <c r="I107" s="247" t="s">
        <v>389</v>
      </c>
    </row>
    <row r="108" spans="2:9">
      <c r="B108" s="248"/>
      <c r="C108" s="253"/>
      <c r="D108" s="236" t="s">
        <v>397</v>
      </c>
      <c r="E108" s="236"/>
      <c r="F108" s="253"/>
      <c r="G108" s="249"/>
      <c r="H108" s="250" t="s">
        <v>564</v>
      </c>
      <c r="I108" s="250" t="s">
        <v>398</v>
      </c>
    </row>
    <row r="109" spans="2:9">
      <c r="B109" s="238" t="s">
        <v>399</v>
      </c>
      <c r="C109" s="251"/>
      <c r="D109" s="251"/>
      <c r="E109" s="251"/>
      <c r="F109" s="251"/>
      <c r="G109" s="239"/>
      <c r="H109" s="108">
        <v>0</v>
      </c>
      <c r="I109" s="108">
        <v>0</v>
      </c>
    </row>
    <row r="110" spans="2:9">
      <c r="B110" s="238" t="s">
        <v>400</v>
      </c>
      <c r="C110" s="251"/>
      <c r="D110" s="251"/>
      <c r="E110" s="251"/>
      <c r="F110" s="251"/>
      <c r="G110" s="239"/>
      <c r="H110" s="108">
        <v>0</v>
      </c>
      <c r="I110" s="108">
        <v>0</v>
      </c>
    </row>
    <row r="111" spans="2:9">
      <c r="B111" s="238" t="s">
        <v>401</v>
      </c>
      <c r="C111" s="251"/>
      <c r="D111" s="251"/>
      <c r="E111" s="251"/>
      <c r="F111" s="251"/>
      <c r="G111" s="239"/>
      <c r="H111" s="108">
        <v>20635618</v>
      </c>
      <c r="I111" s="108">
        <v>0</v>
      </c>
    </row>
    <row r="112" spans="2:9">
      <c r="B112" s="238" t="s">
        <v>515</v>
      </c>
      <c r="C112" s="251"/>
      <c r="D112" s="251"/>
      <c r="E112" s="251"/>
      <c r="F112" s="251"/>
      <c r="G112" s="239"/>
      <c r="H112" s="108">
        <v>0</v>
      </c>
      <c r="I112" s="108">
        <v>0</v>
      </c>
    </row>
    <row r="113" spans="2:9">
      <c r="B113" s="238" t="s">
        <v>402</v>
      </c>
      <c r="C113" s="251"/>
      <c r="D113" s="251"/>
      <c r="E113" s="251"/>
      <c r="F113" s="251"/>
      <c r="G113" s="239"/>
      <c r="H113" s="108"/>
      <c r="I113" s="108"/>
    </row>
    <row r="114" spans="2:9">
      <c r="B114" s="238"/>
      <c r="C114" s="251"/>
      <c r="D114" s="251"/>
      <c r="E114" s="251"/>
      <c r="F114" s="251"/>
      <c r="G114" s="239"/>
      <c r="H114" s="108"/>
      <c r="I114" s="108"/>
    </row>
    <row r="115" spans="2:9">
      <c r="B115" s="243"/>
      <c r="C115" s="252" t="s">
        <v>394</v>
      </c>
      <c r="D115" s="252"/>
      <c r="E115" s="252"/>
      <c r="F115" s="252"/>
      <c r="G115" s="244"/>
      <c r="H115" s="77">
        <f>SUM(H109:H114)</f>
        <v>20635618</v>
      </c>
      <c r="I115" s="77">
        <f>SUM(I109:I114)</f>
        <v>0</v>
      </c>
    </row>
    <row r="116" spans="2:9">
      <c r="B116" t="s">
        <v>403</v>
      </c>
    </row>
    <row r="117" spans="2:9">
      <c r="B117" t="s">
        <v>565</v>
      </c>
    </row>
    <row r="118" spans="2:9">
      <c r="B118" t="s">
        <v>404</v>
      </c>
    </row>
    <row r="119" spans="2:9">
      <c r="B119" t="s">
        <v>405</v>
      </c>
    </row>
    <row r="120" spans="2:9">
      <c r="B120" t="s">
        <v>566</v>
      </c>
      <c r="I120" s="1"/>
    </row>
    <row r="121" spans="2:9">
      <c r="B121" t="s">
        <v>406</v>
      </c>
    </row>
    <row r="122" spans="2:9">
      <c r="B122" s="224" t="s">
        <v>407</v>
      </c>
    </row>
    <row r="123" spans="2:9">
      <c r="B123" t="s">
        <v>408</v>
      </c>
    </row>
    <row r="124" spans="2:9">
      <c r="B124" s="225"/>
      <c r="C124" s="226"/>
      <c r="D124" s="254"/>
      <c r="E124" s="255"/>
      <c r="F124" s="255"/>
      <c r="G124" s="255" t="s">
        <v>601</v>
      </c>
      <c r="H124" s="255" t="s">
        <v>409</v>
      </c>
      <c r="I124" s="255"/>
    </row>
    <row r="125" spans="2:9">
      <c r="B125" s="232" t="s">
        <v>410</v>
      </c>
      <c r="C125" s="233"/>
      <c r="D125" s="256"/>
      <c r="E125" s="257" t="s">
        <v>52</v>
      </c>
      <c r="F125" s="257" t="s">
        <v>53</v>
      </c>
      <c r="G125" s="257" t="s">
        <v>602</v>
      </c>
      <c r="H125" s="257" t="s">
        <v>411</v>
      </c>
      <c r="I125" s="257" t="s">
        <v>258</v>
      </c>
    </row>
    <row r="126" spans="2:9">
      <c r="B126" s="235"/>
      <c r="C126" s="236"/>
      <c r="D126" s="258"/>
      <c r="E126" s="259"/>
      <c r="F126" s="259"/>
      <c r="G126" s="259"/>
      <c r="H126" s="259" t="s">
        <v>412</v>
      </c>
      <c r="I126" s="259"/>
    </row>
    <row r="127" spans="2:9">
      <c r="B127" s="260" t="s">
        <v>567</v>
      </c>
      <c r="C127" s="261"/>
      <c r="D127" s="262"/>
      <c r="E127" s="263"/>
      <c r="F127" s="263"/>
      <c r="G127" s="263"/>
      <c r="H127" s="263">
        <v>0</v>
      </c>
      <c r="I127" s="263">
        <f>E127+F127+G127+H127</f>
        <v>0</v>
      </c>
    </row>
    <row r="128" spans="2:9">
      <c r="B128" s="260"/>
      <c r="C128" s="261" t="s">
        <v>413</v>
      </c>
      <c r="D128" s="262"/>
      <c r="E128" s="263"/>
      <c r="F128" s="263"/>
      <c r="G128" s="263">
        <v>28775806</v>
      </c>
      <c r="H128" s="263">
        <v>258218</v>
      </c>
      <c r="I128" s="263">
        <f>E128+F128+G128+H128</f>
        <v>29034024</v>
      </c>
    </row>
    <row r="129" spans="2:11">
      <c r="B129" s="260"/>
      <c r="C129" s="261" t="s">
        <v>414</v>
      </c>
      <c r="D129" s="262"/>
      <c r="E129" s="263"/>
      <c r="F129" s="263"/>
      <c r="G129" s="263"/>
      <c r="H129" s="263"/>
      <c r="I129" s="263">
        <f>E129+F129+G129+H129</f>
        <v>0</v>
      </c>
    </row>
    <row r="130" spans="2:11">
      <c r="B130" s="260" t="s">
        <v>568</v>
      </c>
      <c r="C130" s="261"/>
      <c r="D130" s="262"/>
      <c r="E130" s="263">
        <f>E127+E128-E129</f>
        <v>0</v>
      </c>
      <c r="F130" s="263">
        <f>F127+F128-F129</f>
        <v>0</v>
      </c>
      <c r="G130" s="263">
        <f>G127+G128-G129</f>
        <v>28775806</v>
      </c>
      <c r="H130" s="263">
        <f>H127+H128-H129</f>
        <v>258218</v>
      </c>
      <c r="I130" s="263">
        <f>I127+I128-I129</f>
        <v>29034024</v>
      </c>
    </row>
    <row r="131" spans="2:11">
      <c r="B131" s="260" t="s">
        <v>569</v>
      </c>
      <c r="C131" s="261"/>
      <c r="D131" s="262"/>
      <c r="E131" s="263"/>
      <c r="F131" s="263"/>
      <c r="G131" s="263"/>
      <c r="H131" s="263">
        <v>0</v>
      </c>
      <c r="I131" s="263">
        <f>H131</f>
        <v>0</v>
      </c>
    </row>
    <row r="132" spans="2:11">
      <c r="B132" s="260"/>
      <c r="C132" s="261" t="s">
        <v>415</v>
      </c>
      <c r="D132" s="262"/>
      <c r="E132" s="263"/>
      <c r="F132" s="263"/>
      <c r="G132" s="263">
        <v>2428392</v>
      </c>
      <c r="H132" s="263">
        <v>24308</v>
      </c>
      <c r="I132" s="263">
        <f>G132+H132</f>
        <v>2452700</v>
      </c>
    </row>
    <row r="133" spans="2:11">
      <c r="B133" s="260"/>
      <c r="C133" s="261" t="s">
        <v>416</v>
      </c>
      <c r="D133" s="262"/>
      <c r="E133" s="263"/>
      <c r="F133" s="263"/>
      <c r="G133" s="263"/>
      <c r="H133" s="263"/>
      <c r="I133" s="263">
        <v>0</v>
      </c>
    </row>
    <row r="134" spans="2:11">
      <c r="B134" s="260" t="s">
        <v>570</v>
      </c>
      <c r="C134" s="261"/>
      <c r="D134" s="262"/>
      <c r="E134" s="263">
        <f>E131+E132-E133</f>
        <v>0</v>
      </c>
      <c r="F134" s="263">
        <f>F131+F132-F133</f>
        <v>0</v>
      </c>
      <c r="G134" s="263">
        <f>G131+G132-G133</f>
        <v>2428392</v>
      </c>
      <c r="H134" s="263">
        <f>H131+H132-H133</f>
        <v>24308</v>
      </c>
      <c r="I134" s="263">
        <f>I131+I132-I133</f>
        <v>2452700</v>
      </c>
    </row>
    <row r="135" spans="2:11">
      <c r="B135" s="260" t="s">
        <v>571</v>
      </c>
      <c r="C135" s="261"/>
      <c r="D135" s="262"/>
      <c r="E135" s="263"/>
      <c r="F135" s="263"/>
      <c r="G135" s="263"/>
      <c r="H135" s="263"/>
      <c r="I135" s="263">
        <f>E135+F135+G135+H135</f>
        <v>0</v>
      </c>
    </row>
    <row r="136" spans="2:11" ht="16.5">
      <c r="B136" s="208" t="str">
        <f>B90</f>
        <v>"BLERALD  " SHPK</v>
      </c>
      <c r="C136" s="209"/>
      <c r="D136" s="210"/>
      <c r="E136" s="210"/>
      <c r="F136" s="210"/>
      <c r="G136" s="210"/>
      <c r="H136" s="211" t="s">
        <v>557</v>
      </c>
      <c r="I136" s="212"/>
      <c r="J136" s="213"/>
      <c r="K136">
        <v>4</v>
      </c>
    </row>
    <row r="137" spans="2:11">
      <c r="B137" s="260"/>
      <c r="C137" s="261" t="s">
        <v>413</v>
      </c>
      <c r="D137" s="262"/>
      <c r="E137" s="263"/>
      <c r="F137" s="263"/>
      <c r="G137" s="263"/>
      <c r="H137" s="263"/>
      <c r="I137" s="263">
        <f>E137+F137+G137+H137</f>
        <v>0</v>
      </c>
    </row>
    <row r="138" spans="2:11">
      <c r="B138" s="260"/>
      <c r="C138" s="261" t="s">
        <v>414</v>
      </c>
      <c r="D138" s="262"/>
      <c r="E138" s="263"/>
      <c r="F138" s="263"/>
      <c r="G138" s="263"/>
      <c r="H138" s="263"/>
      <c r="I138" s="263">
        <f>E138+F138+G138+H138</f>
        <v>0</v>
      </c>
    </row>
    <row r="139" spans="2:11">
      <c r="B139" s="260" t="s">
        <v>572</v>
      </c>
      <c r="C139" s="261"/>
      <c r="D139" s="262"/>
      <c r="E139" s="263">
        <f>E135+E137-E138</f>
        <v>0</v>
      </c>
      <c r="F139" s="263">
        <f>F135+F137-F138</f>
        <v>0</v>
      </c>
      <c r="G139" s="263">
        <f>G135+G137-G138</f>
        <v>0</v>
      </c>
      <c r="H139" s="263">
        <f>H135+H137-H138</f>
        <v>0</v>
      </c>
      <c r="I139" s="263">
        <f>I135+I137-I138</f>
        <v>0</v>
      </c>
    </row>
    <row r="140" spans="2:11">
      <c r="B140" s="260"/>
      <c r="C140" s="261"/>
      <c r="D140" s="262"/>
      <c r="E140" s="263"/>
      <c r="F140" s="263"/>
      <c r="G140" s="263"/>
      <c r="H140" s="263"/>
      <c r="I140" s="263"/>
    </row>
    <row r="141" spans="2:11">
      <c r="B141" s="260" t="s">
        <v>573</v>
      </c>
      <c r="C141" s="261"/>
      <c r="D141" s="262"/>
      <c r="E141" s="263"/>
      <c r="F141" s="263"/>
      <c r="G141" s="263"/>
      <c r="H141" s="263">
        <v>0</v>
      </c>
      <c r="I141" s="263">
        <v>0</v>
      </c>
    </row>
    <row r="142" spans="2:11">
      <c r="B142" s="260"/>
      <c r="C142" s="261"/>
      <c r="D142" s="262"/>
      <c r="E142" s="263"/>
      <c r="F142" s="263"/>
      <c r="G142" s="263"/>
      <c r="H142" s="263"/>
      <c r="I142" s="263"/>
    </row>
    <row r="143" spans="2:11">
      <c r="B143" s="260" t="s">
        <v>574</v>
      </c>
      <c r="C143" s="261"/>
      <c r="D143" s="262"/>
      <c r="E143" s="263"/>
      <c r="F143" s="263"/>
      <c r="G143" s="264">
        <f>G130-G134</f>
        <v>26347414</v>
      </c>
      <c r="H143" s="264">
        <f>H130-H134</f>
        <v>233910</v>
      </c>
      <c r="I143" s="264">
        <f>G143+H143</f>
        <v>26581324</v>
      </c>
    </row>
    <row r="144" spans="2:11">
      <c r="B144" t="s">
        <v>417</v>
      </c>
    </row>
    <row r="145" spans="2:9">
      <c r="B145" s="265" t="s">
        <v>418</v>
      </c>
    </row>
    <row r="146" spans="2:9">
      <c r="B146" t="s">
        <v>575</v>
      </c>
    </row>
    <row r="147" spans="2:9">
      <c r="B147" t="s">
        <v>419</v>
      </c>
    </row>
    <row r="148" spans="2:9">
      <c r="B148" t="s">
        <v>420</v>
      </c>
    </row>
    <row r="149" spans="2:9">
      <c r="B149" t="s">
        <v>421</v>
      </c>
    </row>
    <row r="150" spans="2:9">
      <c r="B150" t="s">
        <v>422</v>
      </c>
    </row>
    <row r="151" spans="2:9">
      <c r="B151" t="s">
        <v>423</v>
      </c>
    </row>
    <row r="152" spans="2:9">
      <c r="B152" t="s">
        <v>424</v>
      </c>
    </row>
    <row r="153" spans="2:9">
      <c r="B153" t="s">
        <v>425</v>
      </c>
    </row>
    <row r="154" spans="2:9">
      <c r="B154" t="s">
        <v>426</v>
      </c>
    </row>
    <row r="155" spans="2:9">
      <c r="B155" s="224" t="s">
        <v>427</v>
      </c>
    </row>
    <row r="156" spans="2:9">
      <c r="B156" t="s">
        <v>576</v>
      </c>
    </row>
    <row r="157" spans="2:9">
      <c r="B157" t="s">
        <v>428</v>
      </c>
    </row>
    <row r="158" spans="2:9">
      <c r="B158" s="241"/>
      <c r="C158" s="246"/>
      <c r="D158" s="246"/>
      <c r="E158" s="246"/>
      <c r="F158" s="246"/>
      <c r="G158" s="242"/>
      <c r="H158" s="247" t="s">
        <v>389</v>
      </c>
      <c r="I158" s="247" t="s">
        <v>389</v>
      </c>
    </row>
    <row r="159" spans="2:9">
      <c r="B159" s="248"/>
      <c r="C159" s="236" t="s">
        <v>429</v>
      </c>
      <c r="D159" s="236"/>
      <c r="E159" s="253"/>
      <c r="F159" s="253"/>
      <c r="G159" s="249"/>
      <c r="H159" s="250" t="s">
        <v>564</v>
      </c>
      <c r="I159" s="250" t="s">
        <v>391</v>
      </c>
    </row>
    <row r="160" spans="2:9">
      <c r="B160" s="238" t="s">
        <v>430</v>
      </c>
      <c r="C160" s="251"/>
      <c r="D160" s="251"/>
      <c r="E160" s="251"/>
      <c r="F160" s="251"/>
      <c r="G160" s="239"/>
      <c r="H160" s="106">
        <v>0</v>
      </c>
      <c r="I160" s="106">
        <v>0</v>
      </c>
    </row>
    <row r="161" spans="2:9">
      <c r="B161" s="238" t="s">
        <v>431</v>
      </c>
      <c r="C161" s="251"/>
      <c r="D161" s="251"/>
      <c r="E161" s="251"/>
      <c r="F161" s="251"/>
      <c r="G161" s="239"/>
      <c r="H161" s="106">
        <v>0</v>
      </c>
      <c r="I161" s="106">
        <v>0</v>
      </c>
    </row>
    <row r="162" spans="2:9">
      <c r="B162" s="238" t="s">
        <v>432</v>
      </c>
      <c r="C162" s="251"/>
      <c r="D162" s="251"/>
      <c r="E162" s="251"/>
      <c r="F162" s="251"/>
      <c r="G162" s="239"/>
      <c r="H162" s="106">
        <v>0</v>
      </c>
      <c r="I162" s="106">
        <v>0</v>
      </c>
    </row>
    <row r="163" spans="2:9">
      <c r="B163" s="243"/>
      <c r="C163" s="252" t="s">
        <v>433</v>
      </c>
      <c r="D163" s="252"/>
      <c r="E163" s="252"/>
      <c r="F163" s="252"/>
      <c r="G163" s="244"/>
      <c r="H163" s="148">
        <f>SUM(H160:H162)</f>
        <v>0</v>
      </c>
      <c r="I163" s="148">
        <f>SUM(I160:I162)</f>
        <v>0</v>
      </c>
    </row>
    <row r="164" spans="2:9">
      <c r="B164" t="s">
        <v>585</v>
      </c>
    </row>
    <row r="165" spans="2:9">
      <c r="B165" s="224" t="s">
        <v>434</v>
      </c>
    </row>
    <row r="166" spans="2:9">
      <c r="B166" t="s">
        <v>586</v>
      </c>
    </row>
    <row r="167" spans="2:9">
      <c r="B167" s="241"/>
      <c r="C167" s="246"/>
      <c r="D167" s="246"/>
      <c r="E167" s="246"/>
      <c r="F167" s="246"/>
      <c r="G167" s="242"/>
      <c r="H167" s="247" t="s">
        <v>389</v>
      </c>
      <c r="I167" s="247" t="s">
        <v>389</v>
      </c>
    </row>
    <row r="168" spans="2:9">
      <c r="B168" s="248"/>
      <c r="C168" s="236" t="s">
        <v>435</v>
      </c>
      <c r="D168" s="236"/>
      <c r="E168" s="236"/>
      <c r="F168" s="253"/>
      <c r="G168" s="249"/>
      <c r="H168" s="250" t="s">
        <v>564</v>
      </c>
      <c r="I168" s="250" t="s">
        <v>391</v>
      </c>
    </row>
    <row r="169" spans="2:9">
      <c r="B169" s="238" t="s">
        <v>436</v>
      </c>
      <c r="C169" s="251"/>
      <c r="D169" s="251"/>
      <c r="E169" s="251"/>
      <c r="F169" s="251"/>
      <c r="G169" s="239"/>
      <c r="H169" s="108">
        <v>35064188</v>
      </c>
      <c r="I169" s="108">
        <v>0</v>
      </c>
    </row>
    <row r="170" spans="2:9">
      <c r="B170" s="238" t="s">
        <v>437</v>
      </c>
      <c r="C170" s="251"/>
      <c r="D170" s="251"/>
      <c r="E170" s="251"/>
      <c r="F170" s="251"/>
      <c r="G170" s="239"/>
      <c r="H170" s="108">
        <v>80000</v>
      </c>
      <c r="I170" s="108">
        <v>0</v>
      </c>
    </row>
    <row r="171" spans="2:9">
      <c r="B171" s="238" t="s">
        <v>516</v>
      </c>
      <c r="C171" s="251"/>
      <c r="D171" s="251"/>
      <c r="E171" s="251"/>
      <c r="F171" s="251"/>
      <c r="G171" s="239"/>
      <c r="H171" s="108">
        <v>8000</v>
      </c>
      <c r="I171" s="108">
        <v>0</v>
      </c>
    </row>
    <row r="172" spans="2:9">
      <c r="B172" s="238" t="s">
        <v>438</v>
      </c>
      <c r="C172" s="251"/>
      <c r="D172" s="251" t="s">
        <v>605</v>
      </c>
      <c r="E172" s="251"/>
      <c r="F172" s="251"/>
      <c r="G172" s="239"/>
      <c r="H172" s="108">
        <v>213152</v>
      </c>
      <c r="I172" s="108">
        <v>0</v>
      </c>
    </row>
    <row r="173" spans="2:9">
      <c r="B173" s="238" t="s">
        <v>439</v>
      </c>
      <c r="C173" s="251"/>
      <c r="D173" s="251"/>
      <c r="E173" s="251" t="s">
        <v>606</v>
      </c>
      <c r="F173" s="251"/>
      <c r="G173" s="239"/>
      <c r="H173" s="108">
        <v>29339858</v>
      </c>
      <c r="I173" s="108">
        <v>0</v>
      </c>
    </row>
    <row r="174" spans="2:9">
      <c r="B174" s="243"/>
      <c r="C174" s="252" t="s">
        <v>433</v>
      </c>
      <c r="D174" s="252"/>
      <c r="E174" s="252"/>
      <c r="F174" s="252"/>
      <c r="G174" s="244"/>
      <c r="H174" s="77">
        <f>SUM(H169:H173)</f>
        <v>64705198</v>
      </c>
      <c r="I174" s="77">
        <f>SUM(I169:I173)</f>
        <v>0</v>
      </c>
    </row>
    <row r="175" spans="2:9">
      <c r="B175" s="224" t="s">
        <v>440</v>
      </c>
    </row>
    <row r="176" spans="2:9">
      <c r="B176" t="s">
        <v>441</v>
      </c>
    </row>
    <row r="177" spans="2:11">
      <c r="B177" s="241"/>
      <c r="C177" s="246"/>
      <c r="D177" s="246"/>
      <c r="E177" s="246"/>
      <c r="F177" s="246"/>
      <c r="G177" s="242"/>
      <c r="H177" s="247" t="s">
        <v>389</v>
      </c>
      <c r="I177" s="247" t="s">
        <v>389</v>
      </c>
    </row>
    <row r="178" spans="2:11">
      <c r="B178" s="248"/>
      <c r="C178" s="236" t="s">
        <v>442</v>
      </c>
      <c r="D178" s="236"/>
      <c r="E178" s="253"/>
      <c r="F178" s="253"/>
      <c r="G178" s="249"/>
      <c r="H178" s="250" t="s">
        <v>564</v>
      </c>
      <c r="I178" s="250" t="s">
        <v>391</v>
      </c>
    </row>
    <row r="179" spans="2:11">
      <c r="B179" s="238" t="s">
        <v>443</v>
      </c>
      <c r="C179" s="251"/>
      <c r="D179" s="251"/>
      <c r="E179" s="251"/>
      <c r="F179" s="251"/>
      <c r="G179" s="239"/>
      <c r="H179" s="108">
        <v>0</v>
      </c>
      <c r="I179" s="108">
        <v>0</v>
      </c>
    </row>
    <row r="180" spans="2:11">
      <c r="B180" s="238" t="s">
        <v>444</v>
      </c>
      <c r="C180" s="251"/>
      <c r="D180" s="251"/>
      <c r="E180" s="251"/>
      <c r="F180" s="251"/>
      <c r="G180" s="239"/>
      <c r="H180" s="108">
        <v>0</v>
      </c>
      <c r="I180" s="108">
        <v>0</v>
      </c>
    </row>
    <row r="181" spans="2:11">
      <c r="B181" s="243"/>
      <c r="C181" s="252" t="s">
        <v>394</v>
      </c>
      <c r="D181" s="252"/>
      <c r="E181" s="252"/>
      <c r="F181" s="252"/>
      <c r="G181" s="244"/>
      <c r="H181" s="77">
        <f>SUM(H179:H180)</f>
        <v>0</v>
      </c>
      <c r="I181" s="77">
        <f>SUM(I179:I180)</f>
        <v>0</v>
      </c>
    </row>
    <row r="182" spans="2:11" ht="16.5">
      <c r="B182" s="208" t="str">
        <f>B136</f>
        <v>"BLERALD  " SHPK</v>
      </c>
      <c r="C182" s="209"/>
      <c r="D182" s="210"/>
      <c r="E182" s="210"/>
      <c r="F182" s="210"/>
      <c r="G182" s="210"/>
      <c r="H182" s="211" t="s">
        <v>557</v>
      </c>
      <c r="I182" s="212"/>
      <c r="J182" s="213"/>
      <c r="K182">
        <v>5</v>
      </c>
    </row>
    <row r="183" spans="2:11">
      <c r="B183" t="s">
        <v>445</v>
      </c>
    </row>
    <row r="184" spans="2:11">
      <c r="B184" t="s">
        <v>577</v>
      </c>
    </row>
    <row r="185" spans="2:11">
      <c r="B185" t="s">
        <v>603</v>
      </c>
    </row>
    <row r="186" spans="2:11">
      <c r="B186" s="224" t="s">
        <v>446</v>
      </c>
    </row>
    <row r="187" spans="2:11">
      <c r="B187" t="s">
        <v>447</v>
      </c>
    </row>
    <row r="188" spans="2:11">
      <c r="B188" t="s">
        <v>578</v>
      </c>
    </row>
    <row r="189" spans="2:11">
      <c r="B189" t="s">
        <v>448</v>
      </c>
    </row>
    <row r="190" spans="2:11">
      <c r="B190" t="s">
        <v>604</v>
      </c>
    </row>
    <row r="191" spans="2:11">
      <c r="B191" t="s">
        <v>449</v>
      </c>
    </row>
    <row r="192" spans="2:11">
      <c r="B192" s="224" t="s">
        <v>450</v>
      </c>
    </row>
    <row r="193" spans="2:9">
      <c r="B193" s="266" t="s">
        <v>451</v>
      </c>
    </row>
    <row r="194" spans="2:9">
      <c r="B194" t="s">
        <v>452</v>
      </c>
    </row>
    <row r="195" spans="2:9">
      <c r="B195" t="s">
        <v>428</v>
      </c>
    </row>
    <row r="196" spans="2:9">
      <c r="B196" s="241"/>
      <c r="C196" s="246"/>
      <c r="D196" s="246"/>
      <c r="E196" s="246"/>
      <c r="F196" s="246"/>
      <c r="G196" s="242"/>
      <c r="H196" s="247" t="s">
        <v>389</v>
      </c>
      <c r="I196" s="247" t="s">
        <v>389</v>
      </c>
    </row>
    <row r="197" spans="2:9">
      <c r="B197" s="248"/>
      <c r="C197" s="236" t="s">
        <v>453</v>
      </c>
      <c r="D197" s="236"/>
      <c r="E197" s="253"/>
      <c r="F197" s="253"/>
      <c r="G197" s="249"/>
      <c r="H197" s="250" t="s">
        <v>564</v>
      </c>
      <c r="I197" s="250" t="s">
        <v>391</v>
      </c>
    </row>
    <row r="198" spans="2:9">
      <c r="B198" s="238" t="s">
        <v>454</v>
      </c>
      <c r="C198" s="251"/>
      <c r="D198" s="251"/>
      <c r="E198" s="251"/>
      <c r="F198" s="251"/>
      <c r="G198" s="239"/>
      <c r="H198" s="108">
        <v>0</v>
      </c>
      <c r="I198" s="108">
        <v>0</v>
      </c>
    </row>
    <row r="199" spans="2:9">
      <c r="B199" s="238" t="s">
        <v>455</v>
      </c>
      <c r="C199" s="251"/>
      <c r="D199" s="251"/>
      <c r="E199" s="251"/>
      <c r="F199" s="251"/>
      <c r="G199" s="239"/>
      <c r="H199" s="108">
        <v>15466090</v>
      </c>
      <c r="I199" s="108">
        <v>0</v>
      </c>
    </row>
    <row r="200" spans="2:9">
      <c r="B200" s="238" t="s">
        <v>456</v>
      </c>
      <c r="C200" s="251"/>
      <c r="D200" s="251" t="s">
        <v>517</v>
      </c>
      <c r="E200" s="251"/>
      <c r="F200" s="251"/>
      <c r="G200" s="239"/>
      <c r="H200" s="108">
        <v>0</v>
      </c>
      <c r="I200" s="108">
        <v>0</v>
      </c>
    </row>
    <row r="201" spans="2:9">
      <c r="B201" s="238" t="s">
        <v>457</v>
      </c>
      <c r="C201" s="251"/>
      <c r="D201" s="251"/>
      <c r="E201" s="251"/>
      <c r="F201" s="251"/>
      <c r="G201" s="239"/>
      <c r="H201" s="108"/>
      <c r="I201" s="108"/>
    </row>
    <row r="202" spans="2:9">
      <c r="B202" s="238"/>
      <c r="C202" s="251"/>
      <c r="D202" s="251"/>
      <c r="E202" s="251"/>
      <c r="F202" s="251"/>
      <c r="G202" s="239"/>
      <c r="H202" s="108"/>
      <c r="I202" s="108"/>
    </row>
    <row r="203" spans="2:9">
      <c r="B203" s="243"/>
      <c r="C203" s="252" t="s">
        <v>394</v>
      </c>
      <c r="D203" s="252"/>
      <c r="E203" s="252"/>
      <c r="F203" s="252"/>
      <c r="G203" s="244"/>
      <c r="H203" s="77">
        <f>SUM(H198:H202)</f>
        <v>15466090</v>
      </c>
      <c r="I203" s="77">
        <f>SUM(I198:I202)</f>
        <v>0</v>
      </c>
    </row>
    <row r="204" spans="2:9">
      <c r="B204" t="s">
        <v>458</v>
      </c>
    </row>
    <row r="205" spans="2:9">
      <c r="B205" t="s">
        <v>459</v>
      </c>
    </row>
    <row r="206" spans="2:9">
      <c r="B206" t="s">
        <v>460</v>
      </c>
    </row>
    <row r="207" spans="2:9">
      <c r="B207" t="s">
        <v>461</v>
      </c>
    </row>
    <row r="208" spans="2:9">
      <c r="B208" s="266" t="s">
        <v>462</v>
      </c>
    </row>
    <row r="209" spans="2:9">
      <c r="B209" t="s">
        <v>463</v>
      </c>
    </row>
    <row r="210" spans="2:9">
      <c r="B210" t="s">
        <v>464</v>
      </c>
    </row>
    <row r="211" spans="2:9">
      <c r="B211" t="s">
        <v>465</v>
      </c>
    </row>
    <row r="212" spans="2:9">
      <c r="B212" t="s">
        <v>466</v>
      </c>
    </row>
    <row r="213" spans="2:9">
      <c r="B213" t="s">
        <v>579</v>
      </c>
    </row>
    <row r="214" spans="2:9">
      <c r="B214" t="s">
        <v>467</v>
      </c>
    </row>
    <row r="215" spans="2:9">
      <c r="B215" s="266" t="s">
        <v>468</v>
      </c>
    </row>
    <row r="216" spans="2:9">
      <c r="B216" t="s">
        <v>469</v>
      </c>
    </row>
    <row r="217" spans="2:9">
      <c r="B217" s="241"/>
      <c r="C217" s="246"/>
      <c r="D217" s="246"/>
      <c r="E217" s="246"/>
      <c r="F217" s="246"/>
      <c r="G217" s="242"/>
      <c r="H217" s="247" t="s">
        <v>389</v>
      </c>
      <c r="I217" s="247" t="s">
        <v>389</v>
      </c>
    </row>
    <row r="218" spans="2:9">
      <c r="B218" s="248"/>
      <c r="C218" s="236"/>
      <c r="D218" s="236"/>
      <c r="E218" s="253"/>
      <c r="F218" s="253"/>
      <c r="G218" s="249"/>
      <c r="H218" s="250" t="s">
        <v>564</v>
      </c>
      <c r="I218" s="250" t="s">
        <v>391</v>
      </c>
    </row>
    <row r="219" spans="2:9">
      <c r="B219" s="238" t="s">
        <v>470</v>
      </c>
      <c r="C219" s="251"/>
      <c r="D219" s="251"/>
      <c r="E219" s="251"/>
      <c r="F219" s="251"/>
      <c r="G219" s="239"/>
      <c r="H219" s="108">
        <v>0</v>
      </c>
      <c r="I219" s="108">
        <v>0</v>
      </c>
    </row>
    <row r="220" spans="2:9">
      <c r="B220" s="238" t="s">
        <v>471</v>
      </c>
      <c r="C220" s="251"/>
      <c r="D220" s="251"/>
      <c r="E220" s="251"/>
      <c r="F220" s="251"/>
      <c r="G220" s="239"/>
      <c r="H220" s="108">
        <v>39505</v>
      </c>
      <c r="I220" s="108">
        <v>0</v>
      </c>
    </row>
    <row r="221" spans="2:9">
      <c r="B221" s="238" t="s">
        <v>472</v>
      </c>
      <c r="C221" s="251"/>
      <c r="D221" s="251"/>
      <c r="E221" s="251"/>
      <c r="F221" s="251"/>
      <c r="G221" s="239"/>
      <c r="H221" s="108">
        <v>0</v>
      </c>
      <c r="I221" s="108">
        <v>0</v>
      </c>
    </row>
    <row r="222" spans="2:9">
      <c r="B222" s="238" t="s">
        <v>473</v>
      </c>
      <c r="C222" s="251"/>
      <c r="D222" s="251"/>
      <c r="E222" s="251"/>
      <c r="F222" s="251"/>
      <c r="G222" s="239"/>
      <c r="H222" s="108">
        <v>0</v>
      </c>
      <c r="I222" s="108">
        <v>0</v>
      </c>
    </row>
    <row r="223" spans="2:9">
      <c r="B223" s="238" t="s">
        <v>474</v>
      </c>
      <c r="C223" s="251"/>
      <c r="D223" s="251"/>
      <c r="E223" s="251"/>
      <c r="F223" s="251"/>
      <c r="G223" s="239"/>
      <c r="H223" s="108">
        <v>0</v>
      </c>
      <c r="I223" s="108">
        <v>0</v>
      </c>
    </row>
    <row r="224" spans="2:9">
      <c r="B224" s="243"/>
      <c r="C224" s="252" t="s">
        <v>394</v>
      </c>
      <c r="D224" s="252"/>
      <c r="E224" s="252"/>
      <c r="F224" s="252"/>
      <c r="G224" s="244"/>
      <c r="H224" s="77">
        <f>SUM(H219:H223)</f>
        <v>39505</v>
      </c>
      <c r="I224" s="77">
        <f>SUM(I219:I223)</f>
        <v>0</v>
      </c>
    </row>
    <row r="225" spans="2:11">
      <c r="B225" s="233"/>
      <c r="C225" s="233"/>
      <c r="D225" s="233"/>
      <c r="E225" s="233"/>
      <c r="F225" s="233"/>
      <c r="G225" s="233"/>
      <c r="H225" s="267"/>
      <c r="I225" s="267"/>
    </row>
    <row r="226" spans="2:11">
      <c r="B226" s="233"/>
      <c r="C226" s="233"/>
      <c r="D226" s="233"/>
      <c r="E226" s="233"/>
      <c r="F226" s="233"/>
      <c r="G226" s="233"/>
      <c r="H226" s="267"/>
      <c r="I226" s="267"/>
    </row>
    <row r="227" spans="2:11">
      <c r="B227" s="233"/>
      <c r="C227" s="233"/>
      <c r="D227" s="233"/>
      <c r="E227" s="233"/>
      <c r="F227" s="233"/>
      <c r="G227" s="233"/>
      <c r="H227" s="267"/>
      <c r="I227" s="267"/>
    </row>
    <row r="228" spans="2:11" ht="16.5">
      <c r="B228" s="208" t="str">
        <f>B182</f>
        <v>"BLERALD  " SHPK</v>
      </c>
      <c r="C228" s="209"/>
      <c r="D228" s="210"/>
      <c r="E228" s="210"/>
      <c r="F228" s="210"/>
      <c r="G228" s="210"/>
      <c r="H228" s="211" t="s">
        <v>557</v>
      </c>
      <c r="I228" s="212"/>
      <c r="J228" s="213"/>
      <c r="K228">
        <v>6</v>
      </c>
    </row>
    <row r="229" spans="2:11">
      <c r="B229" s="268" t="s">
        <v>475</v>
      </c>
    </row>
    <row r="230" spans="2:11">
      <c r="B230" t="s">
        <v>476</v>
      </c>
    </row>
    <row r="231" spans="2:11">
      <c r="B231" s="241"/>
      <c r="C231" s="242"/>
      <c r="D231" s="238" t="s">
        <v>580</v>
      </c>
      <c r="E231" s="251"/>
      <c r="F231" s="239"/>
      <c r="G231" s="238" t="s">
        <v>477</v>
      </c>
      <c r="H231" s="251"/>
      <c r="I231" s="239"/>
    </row>
    <row r="232" spans="2:11">
      <c r="B232" s="269" t="s">
        <v>478</v>
      </c>
      <c r="C232" s="270"/>
      <c r="D232" s="271" t="s">
        <v>479</v>
      </c>
      <c r="E232" s="271" t="s">
        <v>480</v>
      </c>
      <c r="F232" s="271" t="s">
        <v>481</v>
      </c>
      <c r="G232" s="271" t="s">
        <v>479</v>
      </c>
      <c r="H232" s="271" t="s">
        <v>480</v>
      </c>
      <c r="I232" s="271" t="s">
        <v>481</v>
      </c>
    </row>
    <row r="233" spans="2:11">
      <c r="B233" s="248"/>
      <c r="C233" s="249"/>
      <c r="D233" s="272" t="s">
        <v>482</v>
      </c>
      <c r="E233" s="272"/>
      <c r="F233" s="272" t="s">
        <v>483</v>
      </c>
      <c r="G233" s="272" t="s">
        <v>482</v>
      </c>
      <c r="H233" s="272"/>
      <c r="I233" s="272" t="s">
        <v>483</v>
      </c>
    </row>
    <row r="234" spans="2:11">
      <c r="B234" s="260" t="s">
        <v>484</v>
      </c>
      <c r="C234" s="262"/>
      <c r="D234" s="273">
        <v>1</v>
      </c>
      <c r="E234" s="108">
        <v>800</v>
      </c>
      <c r="F234" s="108">
        <v>0</v>
      </c>
      <c r="G234" s="273">
        <v>0</v>
      </c>
      <c r="H234" s="108">
        <v>0</v>
      </c>
      <c r="I234" s="108">
        <v>0</v>
      </c>
    </row>
    <row r="235" spans="2:11">
      <c r="B235" s="260" t="s">
        <v>485</v>
      </c>
      <c r="C235" s="262"/>
      <c r="D235" s="273">
        <v>0</v>
      </c>
      <c r="E235" s="108">
        <v>0</v>
      </c>
      <c r="F235" s="108">
        <f>E235*21.7%</f>
        <v>0</v>
      </c>
      <c r="G235" s="273">
        <v>0</v>
      </c>
      <c r="H235" s="108">
        <v>0</v>
      </c>
      <c r="I235" s="108">
        <f>H235*21.7%</f>
        <v>0</v>
      </c>
    </row>
    <row r="236" spans="2:11">
      <c r="B236" s="260" t="s">
        <v>486</v>
      </c>
      <c r="C236" s="262"/>
      <c r="D236" s="273">
        <v>0</v>
      </c>
      <c r="E236" s="108">
        <v>0</v>
      </c>
      <c r="F236" s="108">
        <f>E236*21.7%</f>
        <v>0</v>
      </c>
      <c r="G236" s="273">
        <v>0</v>
      </c>
      <c r="H236" s="108">
        <v>0</v>
      </c>
      <c r="I236" s="108">
        <f>H236*21.7%</f>
        <v>0</v>
      </c>
    </row>
    <row r="237" spans="2:11">
      <c r="B237" s="260" t="s">
        <v>487</v>
      </c>
      <c r="C237" s="262"/>
      <c r="D237" s="273">
        <v>0</v>
      </c>
      <c r="E237" s="108">
        <v>0</v>
      </c>
      <c r="F237" s="108">
        <v>0</v>
      </c>
      <c r="G237" s="273">
        <v>0</v>
      </c>
      <c r="H237" s="108">
        <v>0</v>
      </c>
      <c r="I237" s="108">
        <v>0</v>
      </c>
    </row>
    <row r="238" spans="2:11">
      <c r="B238" s="260"/>
      <c r="C238" s="262"/>
      <c r="D238" s="108"/>
      <c r="E238" s="108"/>
      <c r="F238" s="108"/>
      <c r="G238" s="273"/>
      <c r="H238" s="108"/>
      <c r="I238" s="108"/>
    </row>
    <row r="239" spans="2:11">
      <c r="B239" s="274" t="s">
        <v>394</v>
      </c>
      <c r="C239" s="275"/>
      <c r="D239" s="276">
        <f t="shared" ref="D239:I239" si="0">SUM(D234:D238)</f>
        <v>1</v>
      </c>
      <c r="E239" s="277">
        <f>SUM(E234:E238)</f>
        <v>800</v>
      </c>
      <c r="F239" s="277">
        <v>0</v>
      </c>
      <c r="G239" s="276">
        <f t="shared" si="0"/>
        <v>0</v>
      </c>
      <c r="H239" s="277">
        <f t="shared" si="0"/>
        <v>0</v>
      </c>
      <c r="I239" s="277">
        <f t="shared" si="0"/>
        <v>0</v>
      </c>
    </row>
    <row r="240" spans="2:11">
      <c r="B240" s="224" t="s">
        <v>488</v>
      </c>
    </row>
    <row r="241" spans="2:9">
      <c r="B241" t="s">
        <v>587</v>
      </c>
    </row>
    <row r="242" spans="2:9">
      <c r="B242" s="241"/>
      <c r="C242" s="246"/>
      <c r="D242" s="246"/>
      <c r="E242" s="246"/>
      <c r="F242" s="246"/>
      <c r="G242" s="242"/>
      <c r="H242" s="247" t="s">
        <v>389</v>
      </c>
      <c r="I242" s="247" t="s">
        <v>389</v>
      </c>
    </row>
    <row r="243" spans="2:9">
      <c r="B243" s="248"/>
      <c r="C243" s="236"/>
      <c r="D243" s="236"/>
      <c r="E243" s="253"/>
      <c r="F243" s="253"/>
      <c r="G243" s="249"/>
      <c r="H243" s="250" t="s">
        <v>564</v>
      </c>
      <c r="I243" s="250" t="s">
        <v>391</v>
      </c>
    </row>
    <row r="244" spans="2:9">
      <c r="B244" s="278" t="s">
        <v>27</v>
      </c>
      <c r="C244" s="251" t="s">
        <v>489</v>
      </c>
      <c r="D244" s="251"/>
      <c r="E244" s="251"/>
      <c r="F244" s="251"/>
      <c r="G244" s="239"/>
      <c r="H244" s="108">
        <v>2131517</v>
      </c>
      <c r="I244" s="108">
        <v>0</v>
      </c>
    </row>
    <row r="245" spans="2:9">
      <c r="B245" s="278" t="s">
        <v>48</v>
      </c>
      <c r="C245" s="251" t="s">
        <v>490</v>
      </c>
      <c r="D245" s="251"/>
      <c r="E245" s="251"/>
      <c r="F245" s="251"/>
      <c r="G245" s="239"/>
      <c r="H245" s="108">
        <f>H246+H247+H248+H249+H250+H251</f>
        <v>0</v>
      </c>
      <c r="I245" s="108">
        <f>I246+I247+I248+I249+I250+I251</f>
        <v>0</v>
      </c>
    </row>
    <row r="246" spans="2:9">
      <c r="B246" s="181">
        <v>1</v>
      </c>
      <c r="C246" s="251" t="s">
        <v>491</v>
      </c>
      <c r="D246" s="251"/>
      <c r="E246" s="251"/>
      <c r="F246" s="251"/>
      <c r="G246" s="239"/>
      <c r="H246" s="108"/>
      <c r="I246" s="108"/>
    </row>
    <row r="247" spans="2:9">
      <c r="B247" s="181">
        <v>2</v>
      </c>
      <c r="C247" s="251" t="s">
        <v>492</v>
      </c>
      <c r="D247" s="251"/>
      <c r="E247" s="251"/>
      <c r="F247" s="251"/>
      <c r="G247" s="239"/>
      <c r="H247" s="108"/>
      <c r="I247" s="108"/>
    </row>
    <row r="248" spans="2:9">
      <c r="B248" s="181">
        <v>3</v>
      </c>
      <c r="C248" s="251" t="s">
        <v>493</v>
      </c>
      <c r="D248" s="251"/>
      <c r="E248" s="251"/>
      <c r="F248" s="251"/>
      <c r="G248" s="239"/>
      <c r="H248" s="108"/>
      <c r="I248" s="108"/>
    </row>
    <row r="249" spans="2:9">
      <c r="B249" s="181">
        <v>4</v>
      </c>
      <c r="C249" s="251" t="s">
        <v>494</v>
      </c>
      <c r="D249" s="251"/>
      <c r="E249" s="251"/>
      <c r="F249" s="251"/>
      <c r="G249" s="239"/>
      <c r="H249" s="108"/>
      <c r="I249" s="108"/>
    </row>
    <row r="250" spans="2:9">
      <c r="B250" s="181">
        <v>5</v>
      </c>
      <c r="C250" s="251" t="s">
        <v>495</v>
      </c>
      <c r="D250" s="251"/>
      <c r="E250" s="251"/>
      <c r="F250" s="251"/>
      <c r="G250" s="239"/>
      <c r="H250" s="108"/>
      <c r="I250" s="108"/>
    </row>
    <row r="251" spans="2:9">
      <c r="B251" s="181">
        <v>6</v>
      </c>
      <c r="C251" s="251" t="s">
        <v>496</v>
      </c>
      <c r="D251" s="251"/>
      <c r="E251" s="251"/>
      <c r="F251" s="251"/>
      <c r="G251" s="239"/>
      <c r="H251" s="108"/>
      <c r="I251" s="108"/>
    </row>
    <row r="252" spans="2:9">
      <c r="B252" s="181"/>
      <c r="C252" s="251"/>
      <c r="D252" s="251"/>
      <c r="E252" s="251"/>
      <c r="F252" s="251"/>
      <c r="G252" s="239"/>
      <c r="H252" s="108"/>
      <c r="I252" s="108"/>
    </row>
    <row r="253" spans="2:9">
      <c r="B253" s="278" t="s">
        <v>88</v>
      </c>
      <c r="C253" s="251" t="s">
        <v>497</v>
      </c>
      <c r="D253" s="251"/>
      <c r="E253" s="251"/>
      <c r="F253" s="251"/>
      <c r="G253" s="239"/>
      <c r="H253" s="108"/>
      <c r="I253" s="108"/>
    </row>
    <row r="254" spans="2:9">
      <c r="B254" s="278"/>
      <c r="C254" s="251"/>
      <c r="D254" s="251"/>
      <c r="E254" s="251"/>
      <c r="F254" s="251"/>
      <c r="G254" s="239"/>
      <c r="H254" s="108"/>
      <c r="I254" s="108"/>
    </row>
    <row r="255" spans="2:9">
      <c r="B255" s="278" t="s">
        <v>498</v>
      </c>
      <c r="C255" s="251" t="s">
        <v>499</v>
      </c>
      <c r="D255" s="251"/>
      <c r="E255" s="251"/>
      <c r="F255" s="251"/>
      <c r="G255" s="239"/>
      <c r="H255" s="108">
        <f>H244+H245+H253</f>
        <v>2131517</v>
      </c>
      <c r="I255" s="108">
        <f>I244+I245+I253</f>
        <v>0</v>
      </c>
    </row>
    <row r="256" spans="2:9">
      <c r="B256" s="278" t="s">
        <v>500</v>
      </c>
      <c r="C256" s="251" t="s">
        <v>501</v>
      </c>
      <c r="D256" s="251"/>
      <c r="E256" s="251"/>
      <c r="F256" s="251"/>
      <c r="G256" s="239"/>
      <c r="H256" s="108">
        <f>H255*10%</f>
        <v>213151.7</v>
      </c>
      <c r="I256" s="108">
        <f>I255*10%</f>
        <v>0</v>
      </c>
    </row>
    <row r="257" spans="2:9">
      <c r="B257" s="278"/>
      <c r="C257" s="251"/>
      <c r="D257" s="251"/>
      <c r="E257" s="251"/>
      <c r="F257" s="251"/>
      <c r="G257" s="239"/>
      <c r="H257" s="108"/>
      <c r="I257" s="108"/>
    </row>
    <row r="258" spans="2:9">
      <c r="B258" s="279" t="s">
        <v>502</v>
      </c>
      <c r="C258" s="252" t="s">
        <v>503</v>
      </c>
      <c r="D258" s="252"/>
      <c r="E258" s="252"/>
      <c r="F258" s="252"/>
      <c r="G258" s="244"/>
      <c r="H258" s="77">
        <f>H255-H256</f>
        <v>1918365.3</v>
      </c>
      <c r="I258" s="77">
        <f>I255-I256</f>
        <v>0</v>
      </c>
    </row>
    <row r="259" spans="2:9">
      <c r="B259" t="s">
        <v>504</v>
      </c>
    </row>
    <row r="260" spans="2:9">
      <c r="B260" t="s">
        <v>505</v>
      </c>
    </row>
    <row r="261" spans="2:9">
      <c r="B261" s="266" t="s">
        <v>506</v>
      </c>
    </row>
    <row r="262" spans="2:9">
      <c r="B262" s="266" t="s">
        <v>507</v>
      </c>
    </row>
    <row r="263" spans="2:9">
      <c r="B263" t="s">
        <v>508</v>
      </c>
    </row>
    <row r="264" spans="2:9">
      <c r="B264" t="s">
        <v>581</v>
      </c>
    </row>
    <row r="265" spans="2:9">
      <c r="B265" t="s">
        <v>509</v>
      </c>
    </row>
    <row r="266" spans="2:9">
      <c r="B266" s="280">
        <f>H255/H203</f>
        <v>0.13781873763827832</v>
      </c>
    </row>
    <row r="267" spans="2:9">
      <c r="B267" s="266" t="s">
        <v>510</v>
      </c>
    </row>
    <row r="268" spans="2:9">
      <c r="B268" t="s">
        <v>582</v>
      </c>
    </row>
    <row r="269" spans="2:9">
      <c r="B269" t="s">
        <v>511</v>
      </c>
    </row>
    <row r="270" spans="2:9">
      <c r="B270" t="s">
        <v>512</v>
      </c>
    </row>
    <row r="271" spans="2:9">
      <c r="G271" t="s">
        <v>513</v>
      </c>
    </row>
    <row r="272" spans="2:9">
      <c r="G272" t="s">
        <v>531</v>
      </c>
    </row>
    <row r="273" spans="2:9" ht="16.5">
      <c r="B273" s="208" t="str">
        <f>B228</f>
        <v>"BLERALD  " SHPK</v>
      </c>
      <c r="C273" s="209"/>
      <c r="D273" s="210"/>
      <c r="E273" s="210"/>
      <c r="F273" s="210"/>
      <c r="G273" s="210"/>
      <c r="H273" s="212"/>
      <c r="I273" s="213"/>
    </row>
  </sheetData>
  <pageMargins left="0.17" right="0.16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opLeftCell="A30" workbookViewId="0">
      <selection sqref="A1:G45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1.42578125" customWidth="1"/>
    <col min="7" max="7" width="10.85546875" customWidth="1"/>
  </cols>
  <sheetData>
    <row r="1" spans="1:7" ht="15.75">
      <c r="A1" s="300" t="s">
        <v>523</v>
      </c>
      <c r="B1" s="300"/>
      <c r="C1" s="300"/>
      <c r="D1" s="300"/>
      <c r="E1" s="300"/>
      <c r="F1" s="300"/>
      <c r="G1" s="300"/>
    </row>
    <row r="2" spans="1:7" ht="15.75">
      <c r="A2" s="19"/>
      <c r="B2" s="19" t="s">
        <v>62</v>
      </c>
      <c r="C2" s="19"/>
      <c r="D2" s="342" t="s">
        <v>530</v>
      </c>
      <c r="E2" s="19"/>
      <c r="F2" s="20">
        <v>2011</v>
      </c>
      <c r="G2" s="20">
        <v>2010</v>
      </c>
    </row>
    <row r="3" spans="1:7">
      <c r="A3" s="301" t="s">
        <v>21</v>
      </c>
      <c r="B3" s="303" t="s">
        <v>22</v>
      </c>
      <c r="C3" s="304"/>
      <c r="D3" s="305"/>
      <c r="E3" s="301" t="s">
        <v>23</v>
      </c>
      <c r="F3" s="21" t="s">
        <v>24</v>
      </c>
      <c r="G3" s="21" t="s">
        <v>24</v>
      </c>
    </row>
    <row r="4" spans="1:7">
      <c r="A4" s="302"/>
      <c r="B4" s="306"/>
      <c r="C4" s="307"/>
      <c r="D4" s="308"/>
      <c r="E4" s="302"/>
      <c r="F4" s="23" t="s">
        <v>25</v>
      </c>
      <c r="G4" s="24" t="s">
        <v>26</v>
      </c>
    </row>
    <row r="5" spans="1:7">
      <c r="A5" s="25" t="s">
        <v>27</v>
      </c>
      <c r="B5" s="297" t="s">
        <v>28</v>
      </c>
      <c r="C5" s="298"/>
      <c r="D5" s="299"/>
      <c r="E5" s="26"/>
      <c r="F5" s="27"/>
      <c r="G5" s="27"/>
    </row>
    <row r="6" spans="1:7">
      <c r="A6" s="28"/>
      <c r="B6" s="29">
        <v>1</v>
      </c>
      <c r="C6" s="30" t="s">
        <v>29</v>
      </c>
      <c r="D6" s="31"/>
      <c r="E6" s="32"/>
      <c r="F6" s="27">
        <f>F7+F8</f>
        <v>1017609</v>
      </c>
      <c r="G6" s="27">
        <f>G7+G8</f>
        <v>0</v>
      </c>
    </row>
    <row r="7" spans="1:7">
      <c r="A7" s="28"/>
      <c r="B7" s="29"/>
      <c r="C7" s="33" t="s">
        <v>30</v>
      </c>
      <c r="D7" s="34" t="s">
        <v>31</v>
      </c>
      <c r="E7" s="32"/>
      <c r="F7" s="35">
        <v>1005098</v>
      </c>
      <c r="G7" s="35">
        <v>0</v>
      </c>
    </row>
    <row r="8" spans="1:7">
      <c r="A8" s="28"/>
      <c r="B8" s="29"/>
      <c r="C8" s="33" t="s">
        <v>30</v>
      </c>
      <c r="D8" s="34" t="s">
        <v>32</v>
      </c>
      <c r="E8" s="32"/>
      <c r="F8" s="35">
        <v>12511</v>
      </c>
      <c r="G8" s="35"/>
    </row>
    <row r="9" spans="1:7">
      <c r="A9" s="28"/>
      <c r="B9" s="29">
        <v>2</v>
      </c>
      <c r="C9" s="30" t="s">
        <v>33</v>
      </c>
      <c r="D9" s="31"/>
      <c r="E9" s="32"/>
      <c r="F9" s="27"/>
      <c r="G9" s="27"/>
    </row>
    <row r="10" spans="1:7">
      <c r="A10" s="28"/>
      <c r="B10" s="29">
        <v>3</v>
      </c>
      <c r="C10" s="30" t="s">
        <v>34</v>
      </c>
      <c r="D10" s="31"/>
      <c r="E10" s="32"/>
      <c r="F10" s="27">
        <f>F11+F12+F13+F14+F15+F16+F17</f>
        <v>18489012</v>
      </c>
      <c r="G10" s="27">
        <f>G11+G12+G13+G14+G15+G16+G17</f>
        <v>0</v>
      </c>
    </row>
    <row r="11" spans="1:7">
      <c r="A11" s="28"/>
      <c r="B11" s="36"/>
      <c r="C11" s="33" t="s">
        <v>30</v>
      </c>
      <c r="D11" s="34" t="s">
        <v>548</v>
      </c>
      <c r="E11" s="32"/>
      <c r="F11" s="35">
        <v>9580000</v>
      </c>
      <c r="G11" s="35">
        <v>0</v>
      </c>
    </row>
    <row r="12" spans="1:7">
      <c r="A12" s="28"/>
      <c r="B12" s="36"/>
      <c r="C12" s="33" t="s">
        <v>30</v>
      </c>
      <c r="D12" s="34" t="s">
        <v>549</v>
      </c>
      <c r="E12" s="32"/>
      <c r="F12" s="35">
        <v>0</v>
      </c>
      <c r="G12" s="35">
        <v>0</v>
      </c>
    </row>
    <row r="13" spans="1:7">
      <c r="A13" s="28"/>
      <c r="B13" s="36"/>
      <c r="C13" s="33" t="s">
        <v>30</v>
      </c>
      <c r="D13" s="34" t="s">
        <v>35</v>
      </c>
      <c r="E13" s="32"/>
      <c r="F13" s="35"/>
      <c r="G13" s="35">
        <v>0</v>
      </c>
    </row>
    <row r="14" spans="1:7">
      <c r="A14" s="28"/>
      <c r="B14" s="36"/>
      <c r="C14" s="33" t="s">
        <v>30</v>
      </c>
      <c r="D14" s="34" t="s">
        <v>36</v>
      </c>
      <c r="E14" s="32"/>
      <c r="F14" s="35">
        <v>8909012</v>
      </c>
      <c r="G14" s="35">
        <v>0</v>
      </c>
    </row>
    <row r="15" spans="1:7">
      <c r="A15" s="28"/>
      <c r="B15" s="36"/>
      <c r="C15" s="33" t="s">
        <v>30</v>
      </c>
      <c r="D15" s="34" t="s">
        <v>37</v>
      </c>
      <c r="E15" s="32"/>
      <c r="F15" s="35"/>
      <c r="G15" s="35">
        <v>0</v>
      </c>
    </row>
    <row r="16" spans="1:7">
      <c r="A16" s="28"/>
      <c r="B16" s="36"/>
      <c r="C16" s="33" t="s">
        <v>30</v>
      </c>
      <c r="D16" s="34"/>
      <c r="E16" s="32"/>
      <c r="F16" s="35"/>
      <c r="G16" s="35">
        <v>0</v>
      </c>
    </row>
    <row r="17" spans="1:7">
      <c r="A17" s="28"/>
      <c r="B17" s="36"/>
      <c r="C17" s="33" t="s">
        <v>30</v>
      </c>
      <c r="D17" s="34"/>
      <c r="E17" s="32"/>
      <c r="F17" s="35"/>
      <c r="G17" s="35">
        <v>0</v>
      </c>
    </row>
    <row r="18" spans="1:7">
      <c r="A18" s="28"/>
      <c r="B18" s="29">
        <v>4</v>
      </c>
      <c r="C18" s="30" t="s">
        <v>38</v>
      </c>
      <c r="D18" s="31"/>
      <c r="E18" s="32"/>
      <c r="F18" s="27">
        <f>F19+F20+F21+F22+F23+F24</f>
        <v>20635618</v>
      </c>
      <c r="G18" s="27">
        <f>G19+G20+G21+G22+G23+G24</f>
        <v>0</v>
      </c>
    </row>
    <row r="19" spans="1:7">
      <c r="A19" s="28"/>
      <c r="B19" s="36"/>
      <c r="C19" s="33" t="s">
        <v>30</v>
      </c>
      <c r="D19" s="34" t="s">
        <v>39</v>
      </c>
      <c r="E19" s="32"/>
      <c r="F19" s="35">
        <v>0</v>
      </c>
      <c r="G19" s="35">
        <v>0</v>
      </c>
    </row>
    <row r="20" spans="1:7">
      <c r="A20" s="28"/>
      <c r="B20" s="36"/>
      <c r="C20" s="33" t="s">
        <v>30</v>
      </c>
      <c r="D20" s="34" t="s">
        <v>40</v>
      </c>
      <c r="E20" s="32"/>
      <c r="F20" s="35"/>
      <c r="G20" s="35">
        <v>0</v>
      </c>
    </row>
    <row r="21" spans="1:7">
      <c r="A21" s="28"/>
      <c r="B21" s="36"/>
      <c r="C21" s="33" t="s">
        <v>30</v>
      </c>
      <c r="D21" s="34" t="s">
        <v>41</v>
      </c>
      <c r="E21" s="32"/>
      <c r="F21" s="35"/>
      <c r="G21" s="35">
        <v>0</v>
      </c>
    </row>
    <row r="22" spans="1:7">
      <c r="A22" s="28"/>
      <c r="B22" s="36"/>
      <c r="C22" s="33" t="s">
        <v>30</v>
      </c>
      <c r="D22" s="34" t="s">
        <v>42</v>
      </c>
      <c r="E22" s="32"/>
      <c r="F22" s="35">
        <v>20635618</v>
      </c>
      <c r="G22" s="35">
        <v>0</v>
      </c>
    </row>
    <row r="23" spans="1:7">
      <c r="A23" s="28"/>
      <c r="B23" s="36"/>
      <c r="C23" s="33" t="s">
        <v>30</v>
      </c>
      <c r="D23" s="53" t="s">
        <v>298</v>
      </c>
      <c r="E23" s="32"/>
      <c r="F23" s="35">
        <v>0</v>
      </c>
      <c r="G23" s="35">
        <v>0</v>
      </c>
    </row>
    <row r="24" spans="1:7">
      <c r="A24" s="28"/>
      <c r="B24" s="36"/>
      <c r="C24" s="33" t="s">
        <v>30</v>
      </c>
      <c r="D24" s="34" t="s">
        <v>43</v>
      </c>
      <c r="E24" s="32"/>
      <c r="F24" s="35"/>
      <c r="G24" s="35">
        <v>0</v>
      </c>
    </row>
    <row r="25" spans="1:7">
      <c r="A25" s="28"/>
      <c r="B25" s="36"/>
      <c r="C25" s="33" t="s">
        <v>30</v>
      </c>
      <c r="D25" s="34"/>
      <c r="E25" s="32"/>
      <c r="F25" s="35"/>
      <c r="G25" s="35">
        <v>0</v>
      </c>
    </row>
    <row r="26" spans="1:7">
      <c r="A26" s="28"/>
      <c r="B26" s="29">
        <v>5</v>
      </c>
      <c r="C26" s="30" t="s">
        <v>44</v>
      </c>
      <c r="D26" s="31"/>
      <c r="E26" s="32"/>
      <c r="F26" s="27"/>
      <c r="G26" s="27">
        <v>0</v>
      </c>
    </row>
    <row r="27" spans="1:7">
      <c r="A27" s="28"/>
      <c r="B27" s="29">
        <v>6</v>
      </c>
      <c r="C27" s="30" t="s">
        <v>45</v>
      </c>
      <c r="D27" s="31"/>
      <c r="E27" s="32"/>
      <c r="F27" s="27"/>
      <c r="G27" s="27">
        <v>0</v>
      </c>
    </row>
    <row r="28" spans="1:7">
      <c r="A28" s="28"/>
      <c r="B28" s="29">
        <v>7</v>
      </c>
      <c r="C28" s="30" t="s">
        <v>46</v>
      </c>
      <c r="D28" s="31"/>
      <c r="E28" s="32"/>
      <c r="F28" s="27">
        <f>F29+F30</f>
        <v>0</v>
      </c>
      <c r="G28" s="27">
        <f>G29+G30</f>
        <v>0</v>
      </c>
    </row>
    <row r="29" spans="1:7">
      <c r="A29" s="28"/>
      <c r="B29" s="29"/>
      <c r="C29" s="33" t="s">
        <v>30</v>
      </c>
      <c r="D29" s="31" t="s">
        <v>47</v>
      </c>
      <c r="E29" s="32"/>
      <c r="F29" s="35">
        <v>0</v>
      </c>
      <c r="G29" s="35">
        <v>0</v>
      </c>
    </row>
    <row r="30" spans="1:7">
      <c r="A30" s="28"/>
      <c r="B30" s="29"/>
      <c r="C30" s="33" t="s">
        <v>30</v>
      </c>
      <c r="D30" s="31"/>
      <c r="E30" s="32"/>
      <c r="F30" s="35"/>
      <c r="G30" s="35"/>
    </row>
    <row r="31" spans="1:7">
      <c r="A31" s="37" t="s">
        <v>48</v>
      </c>
      <c r="B31" s="297" t="s">
        <v>49</v>
      </c>
      <c r="C31" s="298"/>
      <c r="D31" s="299"/>
      <c r="E31" s="32"/>
      <c r="F31" s="27"/>
      <c r="G31" s="27"/>
    </row>
    <row r="32" spans="1:7">
      <c r="A32" s="28"/>
      <c r="B32" s="29">
        <v>1</v>
      </c>
      <c r="C32" s="30" t="s">
        <v>50</v>
      </c>
      <c r="D32" s="31"/>
      <c r="E32" s="32"/>
      <c r="F32" s="27"/>
      <c r="G32" s="27"/>
    </row>
    <row r="33" spans="1:7">
      <c r="A33" s="28"/>
      <c r="B33" s="29">
        <v>2</v>
      </c>
      <c r="C33" s="30" t="s">
        <v>51</v>
      </c>
      <c r="D33" s="38"/>
      <c r="E33" s="32"/>
      <c r="F33" s="27">
        <f>F34+F35+F36+F37+F38</f>
        <v>26581324</v>
      </c>
      <c r="G33" s="27">
        <f>G34+G35+G36+G37+G38</f>
        <v>0</v>
      </c>
    </row>
    <row r="34" spans="1:7">
      <c r="A34" s="28"/>
      <c r="B34" s="36"/>
      <c r="C34" s="33" t="s">
        <v>30</v>
      </c>
      <c r="D34" s="34" t="s">
        <v>52</v>
      </c>
      <c r="E34" s="32"/>
      <c r="F34" s="35"/>
      <c r="G34" s="35"/>
    </row>
    <row r="35" spans="1:7">
      <c r="A35" s="28"/>
      <c r="B35" s="36"/>
      <c r="C35" s="33" t="s">
        <v>30</v>
      </c>
      <c r="D35" s="34" t="s">
        <v>53</v>
      </c>
      <c r="E35" s="32"/>
      <c r="F35" s="35"/>
      <c r="G35" s="35"/>
    </row>
    <row r="36" spans="1:7">
      <c r="A36" s="28"/>
      <c r="B36" s="36"/>
      <c r="C36" s="33" t="s">
        <v>30</v>
      </c>
      <c r="D36" s="34" t="s">
        <v>54</v>
      </c>
      <c r="E36" s="32"/>
      <c r="F36" s="35">
        <v>233910</v>
      </c>
      <c r="G36" s="35"/>
    </row>
    <row r="37" spans="1:7">
      <c r="A37" s="28"/>
      <c r="B37" s="36"/>
      <c r="C37" s="33" t="s">
        <v>30</v>
      </c>
      <c r="D37" s="34" t="s">
        <v>55</v>
      </c>
      <c r="E37" s="32"/>
      <c r="F37" s="35">
        <v>26347414</v>
      </c>
      <c r="G37" s="35"/>
    </row>
    <row r="38" spans="1:7">
      <c r="A38" s="28"/>
      <c r="B38" s="36"/>
      <c r="C38" s="33" t="s">
        <v>30</v>
      </c>
      <c r="D38" s="34" t="s">
        <v>56</v>
      </c>
      <c r="E38" s="32"/>
      <c r="F38" s="35">
        <v>0</v>
      </c>
      <c r="G38" s="35">
        <v>0</v>
      </c>
    </row>
    <row r="39" spans="1:7">
      <c r="A39" s="28"/>
      <c r="B39" s="29">
        <v>3</v>
      </c>
      <c r="C39" s="30" t="s">
        <v>57</v>
      </c>
      <c r="D39" s="31"/>
      <c r="E39" s="32"/>
      <c r="F39" s="27"/>
      <c r="G39" s="27"/>
    </row>
    <row r="40" spans="1:7">
      <c r="A40" s="28"/>
      <c r="B40" s="29">
        <v>4</v>
      </c>
      <c r="C40" s="30" t="s">
        <v>58</v>
      </c>
      <c r="D40" s="31"/>
      <c r="E40" s="32"/>
      <c r="F40" s="27"/>
      <c r="G40" s="27"/>
    </row>
    <row r="41" spans="1:7">
      <c r="A41" s="28"/>
      <c r="B41" s="29">
        <v>5</v>
      </c>
      <c r="C41" s="30" t="s">
        <v>59</v>
      </c>
      <c r="D41" s="31"/>
      <c r="E41" s="32"/>
      <c r="F41" s="27"/>
      <c r="G41" s="27"/>
    </row>
    <row r="42" spans="1:7">
      <c r="A42" s="28"/>
      <c r="B42" s="29">
        <v>6</v>
      </c>
      <c r="C42" s="30" t="s">
        <v>60</v>
      </c>
      <c r="D42" s="31"/>
      <c r="E42" s="32"/>
      <c r="F42" s="27"/>
      <c r="G42" s="27"/>
    </row>
    <row r="43" spans="1:7">
      <c r="A43" s="32"/>
      <c r="B43" s="297" t="s">
        <v>61</v>
      </c>
      <c r="C43" s="298"/>
      <c r="D43" s="299"/>
      <c r="E43" s="32"/>
      <c r="F43" s="27">
        <f>F42+F41+F40+F39+F33+F31+F28+F27+F26+F18+F10+F6</f>
        <v>66723563</v>
      </c>
      <c r="G43" s="27">
        <f>G42+G41+G40+G39+G33+G31+G28+G27+G26+G18+G10+G6</f>
        <v>0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topLeftCell="A23" workbookViewId="0">
      <selection sqref="A1:H46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</cols>
  <sheetData>
    <row r="1" spans="1:8" ht="18">
      <c r="A1" s="39"/>
      <c r="B1" s="40" t="s">
        <v>102</v>
      </c>
      <c r="C1" s="41"/>
      <c r="D1" s="41"/>
      <c r="E1" s="42"/>
      <c r="F1" s="39"/>
      <c r="G1" s="43"/>
      <c r="H1" s="43"/>
    </row>
    <row r="2" spans="1:8" ht="15.75">
      <c r="A2" s="39"/>
      <c r="B2" s="300" t="s">
        <v>101</v>
      </c>
      <c r="C2" s="300"/>
      <c r="D2" s="300"/>
      <c r="E2" s="300"/>
      <c r="F2" s="300"/>
      <c r="G2" s="300"/>
      <c r="H2" s="300"/>
    </row>
    <row r="3" spans="1:8">
      <c r="A3" s="44"/>
      <c r="B3" s="196"/>
      <c r="C3" s="196"/>
      <c r="D3" s="196"/>
      <c r="E3" s="342" t="s">
        <v>530</v>
      </c>
      <c r="F3" s="104"/>
      <c r="G3" s="197">
        <v>2010</v>
      </c>
      <c r="H3" s="197">
        <v>2009</v>
      </c>
    </row>
    <row r="4" spans="1:8">
      <c r="A4" s="39"/>
      <c r="B4" s="312" t="s">
        <v>21</v>
      </c>
      <c r="C4" s="303" t="s">
        <v>63</v>
      </c>
      <c r="D4" s="304"/>
      <c r="E4" s="305"/>
      <c r="F4" s="312" t="s">
        <v>23</v>
      </c>
      <c r="G4" s="61" t="s">
        <v>24</v>
      </c>
      <c r="H4" s="61" t="s">
        <v>24</v>
      </c>
    </row>
    <row r="5" spans="1:8">
      <c r="A5" s="39"/>
      <c r="B5" s="313"/>
      <c r="C5" s="306"/>
      <c r="D5" s="307"/>
      <c r="E5" s="308"/>
      <c r="F5" s="313"/>
      <c r="G5" s="62" t="s">
        <v>25</v>
      </c>
      <c r="H5" s="63" t="s">
        <v>26</v>
      </c>
    </row>
    <row r="6" spans="1:8">
      <c r="A6" s="39"/>
      <c r="B6" s="45" t="s">
        <v>27</v>
      </c>
      <c r="C6" s="309" t="s">
        <v>64</v>
      </c>
      <c r="D6" s="310"/>
      <c r="E6" s="311"/>
      <c r="F6" s="46"/>
      <c r="G6" s="27">
        <f>G7+G8+G11+G22+G23</f>
        <v>64705198</v>
      </c>
      <c r="H6" s="27">
        <f>H7+H8+H11+H22+H23</f>
        <v>0</v>
      </c>
    </row>
    <row r="7" spans="1:8">
      <c r="A7" s="39"/>
      <c r="B7" s="47"/>
      <c r="C7" s="48">
        <v>1</v>
      </c>
      <c r="D7" s="49" t="s">
        <v>65</v>
      </c>
      <c r="E7" s="50"/>
      <c r="F7" s="46"/>
      <c r="G7" s="27">
        <v>0</v>
      </c>
      <c r="H7" s="27">
        <v>0</v>
      </c>
    </row>
    <row r="8" spans="1:8">
      <c r="A8" s="39"/>
      <c r="B8" s="47"/>
      <c r="C8" s="48">
        <v>2</v>
      </c>
      <c r="D8" s="49" t="s">
        <v>66</v>
      </c>
      <c r="E8" s="50"/>
      <c r="F8" s="46"/>
      <c r="G8" s="27">
        <f>SUM(G9:G10)</f>
        <v>0</v>
      </c>
      <c r="H8" s="27">
        <f>SUM(H9:H10)</f>
        <v>0</v>
      </c>
    </row>
    <row r="9" spans="1:8">
      <c r="A9" s="39"/>
      <c r="B9" s="47"/>
      <c r="C9" s="51"/>
      <c r="D9" s="52" t="s">
        <v>30</v>
      </c>
      <c r="E9" s="53" t="s">
        <v>67</v>
      </c>
      <c r="F9" s="46"/>
      <c r="G9" s="54"/>
      <c r="H9" s="54"/>
    </row>
    <row r="10" spans="1:8">
      <c r="A10" s="39"/>
      <c r="B10" s="47"/>
      <c r="C10" s="51"/>
      <c r="D10" s="52" t="s">
        <v>30</v>
      </c>
      <c r="E10" s="53" t="s">
        <v>68</v>
      </c>
      <c r="F10" s="46"/>
      <c r="G10" s="54">
        <v>0</v>
      </c>
      <c r="H10" s="54"/>
    </row>
    <row r="11" spans="1:8">
      <c r="A11" s="39"/>
      <c r="B11" s="47"/>
      <c r="C11" s="48">
        <v>3</v>
      </c>
      <c r="D11" s="49" t="s">
        <v>69</v>
      </c>
      <c r="E11" s="50"/>
      <c r="F11" s="46"/>
      <c r="G11" s="27">
        <f>SUM(G12:G21)</f>
        <v>35365340</v>
      </c>
      <c r="H11" s="27">
        <f>SUM(H12:H21)</f>
        <v>0</v>
      </c>
    </row>
    <row r="12" spans="1:8">
      <c r="A12" s="39"/>
      <c r="B12" s="47"/>
      <c r="C12" s="51"/>
      <c r="D12" s="52" t="s">
        <v>30</v>
      </c>
      <c r="E12" s="53" t="s">
        <v>70</v>
      </c>
      <c r="F12" s="46"/>
      <c r="G12" s="54">
        <v>35064188</v>
      </c>
      <c r="H12" s="54"/>
    </row>
    <row r="13" spans="1:8">
      <c r="A13" s="39"/>
      <c r="B13" s="47"/>
      <c r="C13" s="51"/>
      <c r="D13" s="52" t="s">
        <v>30</v>
      </c>
      <c r="E13" s="53" t="s">
        <v>71</v>
      </c>
      <c r="F13" s="46"/>
      <c r="G13" s="54">
        <v>80000</v>
      </c>
      <c r="H13" s="54"/>
    </row>
    <row r="14" spans="1:8">
      <c r="A14" s="39"/>
      <c r="B14" s="47"/>
      <c r="C14" s="51"/>
      <c r="D14" s="52" t="s">
        <v>30</v>
      </c>
      <c r="E14" s="53" t="s">
        <v>72</v>
      </c>
      <c r="F14" s="46"/>
      <c r="G14" s="54">
        <v>0</v>
      </c>
      <c r="H14" s="54"/>
    </row>
    <row r="15" spans="1:8">
      <c r="A15" s="39"/>
      <c r="B15" s="47"/>
      <c r="C15" s="51"/>
      <c r="D15" s="52" t="s">
        <v>30</v>
      </c>
      <c r="E15" s="53" t="s">
        <v>73</v>
      </c>
      <c r="F15" s="46"/>
      <c r="G15" s="54">
        <v>8000</v>
      </c>
      <c r="H15" s="54"/>
    </row>
    <row r="16" spans="1:8">
      <c r="A16" s="39"/>
      <c r="B16" s="47"/>
      <c r="C16" s="51"/>
      <c r="D16" s="52" t="s">
        <v>30</v>
      </c>
      <c r="E16" s="53" t="s">
        <v>74</v>
      </c>
      <c r="F16" s="46"/>
      <c r="G16" s="54">
        <v>213152</v>
      </c>
      <c r="H16" s="54"/>
    </row>
    <row r="17" spans="1:8">
      <c r="A17" s="39"/>
      <c r="B17" s="47"/>
      <c r="C17" s="51"/>
      <c r="D17" s="52" t="s">
        <v>30</v>
      </c>
      <c r="E17" s="53" t="s">
        <v>75</v>
      </c>
      <c r="F17" s="46"/>
      <c r="G17" s="54"/>
      <c r="H17" s="54"/>
    </row>
    <row r="18" spans="1:8">
      <c r="A18" s="39"/>
      <c r="B18" s="47"/>
      <c r="C18" s="51"/>
      <c r="D18" s="52" t="s">
        <v>30</v>
      </c>
      <c r="E18" s="53" t="s">
        <v>76</v>
      </c>
      <c r="F18" s="46"/>
      <c r="G18" s="54"/>
      <c r="H18" s="54"/>
    </row>
    <row r="19" spans="1:8">
      <c r="A19" s="39"/>
      <c r="B19" s="47"/>
      <c r="C19" s="51"/>
      <c r="D19" s="52" t="s">
        <v>30</v>
      </c>
      <c r="E19" s="53" t="s">
        <v>299</v>
      </c>
      <c r="F19" s="46"/>
      <c r="G19" s="54">
        <v>0</v>
      </c>
      <c r="H19" s="54">
        <v>0</v>
      </c>
    </row>
    <row r="20" spans="1:8">
      <c r="A20" s="39"/>
      <c r="B20" s="47"/>
      <c r="C20" s="51"/>
      <c r="D20" s="52" t="s">
        <v>30</v>
      </c>
      <c r="E20" s="53" t="s">
        <v>77</v>
      </c>
      <c r="F20" s="46"/>
      <c r="G20" s="54"/>
      <c r="H20" s="54"/>
    </row>
    <row r="21" spans="1:8">
      <c r="A21" s="39"/>
      <c r="B21" s="47"/>
      <c r="C21" s="51"/>
      <c r="D21" s="52" t="s">
        <v>30</v>
      </c>
      <c r="E21" s="53" t="s">
        <v>78</v>
      </c>
      <c r="F21" s="46"/>
      <c r="G21" s="54"/>
      <c r="H21" s="54"/>
    </row>
    <row r="22" spans="1:8">
      <c r="A22" s="39"/>
      <c r="B22" s="47"/>
      <c r="C22" s="48">
        <v>4</v>
      </c>
      <c r="D22" s="283" t="s">
        <v>550</v>
      </c>
      <c r="E22" s="50"/>
      <c r="F22" s="46"/>
      <c r="G22" s="27">
        <v>29339858</v>
      </c>
      <c r="H22" s="27">
        <v>0</v>
      </c>
    </row>
    <row r="23" spans="1:8">
      <c r="A23" s="39"/>
      <c r="B23" s="47"/>
      <c r="C23" s="48">
        <v>5</v>
      </c>
      <c r="D23" s="49" t="s">
        <v>80</v>
      </c>
      <c r="E23" s="50"/>
      <c r="F23" s="46"/>
      <c r="G23" s="27">
        <v>0</v>
      </c>
      <c r="H23" s="27">
        <v>0</v>
      </c>
    </row>
    <row r="24" spans="1:8">
      <c r="A24" s="39"/>
      <c r="B24" s="45" t="s">
        <v>48</v>
      </c>
      <c r="C24" s="309" t="s">
        <v>81</v>
      </c>
      <c r="D24" s="310"/>
      <c r="E24" s="311"/>
      <c r="F24" s="46"/>
      <c r="G24" s="27">
        <f>G25+G28+G29+G30</f>
        <v>0</v>
      </c>
      <c r="H24" s="27">
        <f>H25+H28+H29+H30</f>
        <v>0</v>
      </c>
    </row>
    <row r="25" spans="1:8">
      <c r="A25" s="39"/>
      <c r="B25" s="47"/>
      <c r="C25" s="48">
        <v>1</v>
      </c>
      <c r="D25" s="49" t="s">
        <v>82</v>
      </c>
      <c r="E25" s="55"/>
      <c r="F25" s="46"/>
      <c r="G25" s="27">
        <f>SUM(G26:G27)</f>
        <v>0</v>
      </c>
      <c r="H25" s="27">
        <f>SUM(H26:H27)</f>
        <v>0</v>
      </c>
    </row>
    <row r="26" spans="1:8">
      <c r="A26" s="39"/>
      <c r="B26" s="47"/>
      <c r="C26" s="51"/>
      <c r="D26" s="52" t="s">
        <v>30</v>
      </c>
      <c r="E26" s="53" t="s">
        <v>83</v>
      </c>
      <c r="F26" s="46"/>
      <c r="G26" s="54">
        <v>0</v>
      </c>
      <c r="H26" s="54">
        <v>0</v>
      </c>
    </row>
    <row r="27" spans="1:8">
      <c r="A27" s="39"/>
      <c r="B27" s="47"/>
      <c r="C27" s="51"/>
      <c r="D27" s="52" t="s">
        <v>30</v>
      </c>
      <c r="E27" s="53" t="s">
        <v>84</v>
      </c>
      <c r="F27" s="46"/>
      <c r="G27" s="54"/>
      <c r="H27" s="54"/>
    </row>
    <row r="28" spans="1:8">
      <c r="A28" s="39"/>
      <c r="B28" s="47"/>
      <c r="C28" s="48">
        <v>2</v>
      </c>
      <c r="D28" s="49" t="s">
        <v>85</v>
      </c>
      <c r="E28" s="50"/>
      <c r="F28" s="46"/>
      <c r="G28" s="27">
        <v>0</v>
      </c>
      <c r="H28" s="27">
        <v>0</v>
      </c>
    </row>
    <row r="29" spans="1:8">
      <c r="A29" s="39"/>
      <c r="B29" s="47"/>
      <c r="C29" s="48">
        <v>3</v>
      </c>
      <c r="D29" s="49" t="s">
        <v>79</v>
      </c>
      <c r="E29" s="50"/>
      <c r="F29" s="46"/>
      <c r="G29" s="27"/>
      <c r="H29" s="27">
        <v>0</v>
      </c>
    </row>
    <row r="30" spans="1:8">
      <c r="A30" s="39"/>
      <c r="B30" s="47"/>
      <c r="C30" s="48">
        <v>4</v>
      </c>
      <c r="D30" s="49" t="s">
        <v>86</v>
      </c>
      <c r="E30" s="50"/>
      <c r="F30" s="46"/>
      <c r="G30" s="27">
        <v>0</v>
      </c>
      <c r="H30" s="27">
        <v>0</v>
      </c>
    </row>
    <row r="31" spans="1:8">
      <c r="A31" s="39"/>
      <c r="B31" s="47"/>
      <c r="C31" s="309" t="s">
        <v>87</v>
      </c>
      <c r="D31" s="310"/>
      <c r="E31" s="311"/>
      <c r="F31" s="46"/>
      <c r="G31" s="27">
        <f>G6+G24</f>
        <v>64705198</v>
      </c>
      <c r="H31" s="27">
        <f>H6+H24</f>
        <v>0</v>
      </c>
    </row>
    <row r="32" spans="1:8">
      <c r="A32" s="39"/>
      <c r="B32" s="45" t="s">
        <v>88</v>
      </c>
      <c r="C32" s="309" t="s">
        <v>89</v>
      </c>
      <c r="D32" s="310"/>
      <c r="E32" s="311"/>
      <c r="F32" s="46"/>
      <c r="G32" s="27">
        <f>SUM(G33:G42)</f>
        <v>2018365</v>
      </c>
      <c r="H32" s="27">
        <f>SUM(H33:H42)</f>
        <v>0</v>
      </c>
    </row>
    <row r="33" spans="1:8">
      <c r="A33" s="39"/>
      <c r="B33" s="47"/>
      <c r="C33" s="48">
        <v>1</v>
      </c>
      <c r="D33" s="49" t="s">
        <v>90</v>
      </c>
      <c r="E33" s="50"/>
      <c r="F33" s="46"/>
      <c r="G33" s="54"/>
      <c r="H33" s="54"/>
    </row>
    <row r="34" spans="1:8">
      <c r="A34" s="39"/>
      <c r="B34" s="47"/>
      <c r="C34" s="56">
        <v>2</v>
      </c>
      <c r="D34" s="49" t="s">
        <v>91</v>
      </c>
      <c r="E34" s="50"/>
      <c r="F34" s="46"/>
      <c r="G34" s="54"/>
      <c r="H34" s="54"/>
    </row>
    <row r="35" spans="1:8">
      <c r="A35" s="39"/>
      <c r="B35" s="47"/>
      <c r="C35" s="48">
        <v>3</v>
      </c>
      <c r="D35" s="49" t="s">
        <v>92</v>
      </c>
      <c r="E35" s="50"/>
      <c r="F35" s="46"/>
      <c r="G35" s="54"/>
      <c r="H35" s="54"/>
    </row>
    <row r="36" spans="1:8">
      <c r="A36" s="39"/>
      <c r="B36" s="47"/>
      <c r="C36" s="56">
        <v>4</v>
      </c>
      <c r="D36" s="49" t="s">
        <v>93</v>
      </c>
      <c r="E36" s="50"/>
      <c r="F36" s="46"/>
      <c r="G36" s="54">
        <v>100000</v>
      </c>
      <c r="H36" s="54">
        <v>0</v>
      </c>
    </row>
    <row r="37" spans="1:8">
      <c r="A37" s="39"/>
      <c r="B37" s="47"/>
      <c r="C37" s="48">
        <v>5</v>
      </c>
      <c r="D37" s="49" t="s">
        <v>94</v>
      </c>
      <c r="E37" s="50"/>
      <c r="F37" s="46"/>
      <c r="G37" s="54"/>
      <c r="H37" s="54"/>
    </row>
    <row r="38" spans="1:8">
      <c r="A38" s="39"/>
      <c r="B38" s="47"/>
      <c r="C38" s="56">
        <v>6</v>
      </c>
      <c r="D38" s="49" t="s">
        <v>95</v>
      </c>
      <c r="E38" s="50"/>
      <c r="F38" s="46"/>
      <c r="G38" s="54"/>
      <c r="H38" s="54"/>
    </row>
    <row r="39" spans="1:8">
      <c r="A39" s="39"/>
      <c r="B39" s="47"/>
      <c r="C39" s="48">
        <v>7</v>
      </c>
      <c r="D39" s="49" t="s">
        <v>96</v>
      </c>
      <c r="E39" s="50"/>
      <c r="F39" s="46"/>
      <c r="G39" s="54"/>
      <c r="H39" s="54"/>
    </row>
    <row r="40" spans="1:8">
      <c r="A40" s="39"/>
      <c r="B40" s="47"/>
      <c r="C40" s="56">
        <v>8</v>
      </c>
      <c r="D40" s="49" t="s">
        <v>97</v>
      </c>
      <c r="E40" s="50"/>
      <c r="F40" s="46"/>
      <c r="G40" s="54"/>
      <c r="H40" s="54"/>
    </row>
    <row r="41" spans="1:8">
      <c r="A41" s="39"/>
      <c r="B41" s="47"/>
      <c r="C41" s="48">
        <v>9</v>
      </c>
      <c r="D41" s="49" t="s">
        <v>98</v>
      </c>
      <c r="E41" s="50"/>
      <c r="F41" s="46"/>
      <c r="G41" s="54">
        <f>H41+H42</f>
        <v>0</v>
      </c>
      <c r="H41" s="54">
        <v>0</v>
      </c>
    </row>
    <row r="42" spans="1:8">
      <c r="A42" s="39"/>
      <c r="B42" s="47"/>
      <c r="C42" s="56">
        <v>10</v>
      </c>
      <c r="D42" s="49" t="s">
        <v>99</v>
      </c>
      <c r="E42" s="50"/>
      <c r="F42" s="46"/>
      <c r="G42" s="54">
        <v>1918365</v>
      </c>
      <c r="H42" s="54">
        <v>0</v>
      </c>
    </row>
    <row r="43" spans="1:8">
      <c r="A43" s="39"/>
      <c r="B43" s="47"/>
      <c r="C43" s="309" t="s">
        <v>100</v>
      </c>
      <c r="D43" s="310"/>
      <c r="E43" s="311"/>
      <c r="F43" s="46"/>
      <c r="G43" s="27">
        <f>G31+G32</f>
        <v>66723563</v>
      </c>
      <c r="H43" s="27">
        <f>H31+H32</f>
        <v>0</v>
      </c>
    </row>
    <row r="44" spans="1:8">
      <c r="A44" s="39"/>
      <c r="B44" s="57"/>
      <c r="C44" s="57"/>
      <c r="D44" s="58"/>
      <c r="E44" s="59"/>
      <c r="F44" s="59"/>
      <c r="G44" s="54">
        <f>G43-'AKTIVI 2010'!F43</f>
        <v>0</v>
      </c>
      <c r="H44" s="54">
        <f>H43-'AKTIVI 2010'!G43</f>
        <v>0</v>
      </c>
    </row>
    <row r="45" spans="1:8">
      <c r="A45" s="39"/>
      <c r="B45" s="57"/>
      <c r="C45" s="57"/>
      <c r="D45" s="58"/>
      <c r="E45" s="59"/>
      <c r="F45" s="59"/>
      <c r="G45" s="60"/>
      <c r="H45" s="60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opLeftCell="A17" workbookViewId="0">
      <selection activeCell="B1" sqref="B1:G40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7">
      <c r="A1" t="s">
        <v>519</v>
      </c>
      <c r="B1" t="s">
        <v>62</v>
      </c>
    </row>
    <row r="2" spans="1:7" ht="18">
      <c r="A2" s="39"/>
      <c r="B2" s="322" t="s">
        <v>533</v>
      </c>
      <c r="C2" s="322"/>
      <c r="D2" s="322"/>
      <c r="E2" s="322"/>
      <c r="F2" s="322"/>
      <c r="G2" s="322"/>
    </row>
    <row r="3" spans="1:7" ht="15.75">
      <c r="A3" s="195"/>
      <c r="B3" s="323" t="s">
        <v>103</v>
      </c>
      <c r="C3" s="323"/>
      <c r="D3" s="323"/>
      <c r="E3" s="323"/>
      <c r="F3" s="323"/>
      <c r="G3" s="323"/>
    </row>
    <row r="4" spans="1:7">
      <c r="A4" s="104"/>
      <c r="B4" s="196"/>
      <c r="C4" s="196"/>
      <c r="D4" s="196"/>
      <c r="E4" s="342" t="s">
        <v>530</v>
      </c>
      <c r="F4" s="197">
        <v>2011</v>
      </c>
      <c r="G4" s="197">
        <v>2010</v>
      </c>
    </row>
    <row r="5" spans="1:7">
      <c r="A5" s="39"/>
      <c r="B5" s="312" t="s">
        <v>21</v>
      </c>
      <c r="C5" s="303" t="s">
        <v>104</v>
      </c>
      <c r="D5" s="304"/>
      <c r="E5" s="305"/>
      <c r="F5" s="61" t="s">
        <v>24</v>
      </c>
      <c r="G5" s="61" t="s">
        <v>24</v>
      </c>
    </row>
    <row r="6" spans="1:7">
      <c r="A6" s="39"/>
      <c r="B6" s="313"/>
      <c r="C6" s="306"/>
      <c r="D6" s="307"/>
      <c r="E6" s="308"/>
      <c r="F6" s="62" t="s">
        <v>25</v>
      </c>
      <c r="G6" s="63" t="s">
        <v>26</v>
      </c>
    </row>
    <row r="7" spans="1:7">
      <c r="A7" s="39"/>
      <c r="B7" s="47">
        <v>1</v>
      </c>
      <c r="C7" s="317" t="s">
        <v>105</v>
      </c>
      <c r="D7" s="318"/>
      <c r="E7" s="319"/>
      <c r="F7" s="69">
        <f>F8+F9+F10+F11+F12</f>
        <v>15466090</v>
      </c>
      <c r="G7" s="69">
        <f>G8+G9+G10+G11+G12</f>
        <v>0</v>
      </c>
    </row>
    <row r="8" spans="1:7">
      <c r="A8" s="39"/>
      <c r="B8" s="47" t="s">
        <v>128</v>
      </c>
      <c r="C8" s="314" t="s">
        <v>106</v>
      </c>
      <c r="D8" s="315"/>
      <c r="E8" s="316"/>
      <c r="F8" s="64"/>
      <c r="G8" s="64"/>
    </row>
    <row r="9" spans="1:7">
      <c r="A9" s="39"/>
      <c r="B9" s="65" t="s">
        <v>129</v>
      </c>
      <c r="C9" s="68"/>
      <c r="D9" s="71"/>
      <c r="E9" s="86" t="s">
        <v>534</v>
      </c>
      <c r="F9" s="66">
        <v>15466090</v>
      </c>
      <c r="G9" s="66">
        <v>0</v>
      </c>
    </row>
    <row r="10" spans="1:7">
      <c r="A10" s="39"/>
      <c r="B10" s="65" t="s">
        <v>130</v>
      </c>
      <c r="C10" s="68"/>
      <c r="D10" s="71"/>
      <c r="E10" s="189" t="s">
        <v>303</v>
      </c>
      <c r="F10" s="66">
        <v>0</v>
      </c>
      <c r="G10" s="66">
        <v>0</v>
      </c>
    </row>
    <row r="11" spans="1:7">
      <c r="A11" s="39"/>
      <c r="B11" s="65" t="s">
        <v>131</v>
      </c>
      <c r="C11" s="68"/>
      <c r="D11" s="71"/>
      <c r="E11" s="72"/>
      <c r="F11" s="66"/>
      <c r="G11" s="66"/>
    </row>
    <row r="12" spans="1:7">
      <c r="A12" s="39"/>
      <c r="B12" s="65"/>
      <c r="C12" s="68"/>
      <c r="D12" s="71"/>
      <c r="E12" s="72"/>
      <c r="F12" s="66"/>
      <c r="G12" s="66"/>
    </row>
    <row r="13" spans="1:7">
      <c r="A13" s="39"/>
      <c r="B13" s="65">
        <v>2</v>
      </c>
      <c r="C13" s="314" t="s">
        <v>107</v>
      </c>
      <c r="D13" s="315"/>
      <c r="E13" s="316"/>
      <c r="F13" s="66"/>
      <c r="G13" s="66"/>
    </row>
    <row r="14" spans="1:7">
      <c r="A14" s="39"/>
      <c r="B14" s="65">
        <v>3</v>
      </c>
      <c r="C14" s="317" t="s">
        <v>108</v>
      </c>
      <c r="D14" s="318"/>
      <c r="E14" s="319"/>
      <c r="F14" s="67">
        <v>9186246</v>
      </c>
      <c r="G14" s="67">
        <v>0</v>
      </c>
    </row>
    <row r="15" spans="1:7">
      <c r="A15" s="39"/>
      <c r="B15" s="65">
        <v>4</v>
      </c>
      <c r="C15" s="314" t="s">
        <v>109</v>
      </c>
      <c r="D15" s="315"/>
      <c r="E15" s="316"/>
      <c r="F15" s="67">
        <f>SUM(F16:F17)</f>
        <v>800000</v>
      </c>
      <c r="G15" s="67">
        <f>G16+G17</f>
        <v>0</v>
      </c>
    </row>
    <row r="16" spans="1:7">
      <c r="A16" s="39"/>
      <c r="B16" s="65"/>
      <c r="C16" s="68"/>
      <c r="D16" s="320" t="s">
        <v>110</v>
      </c>
      <c r="E16" s="321"/>
      <c r="F16" s="66">
        <v>800000</v>
      </c>
      <c r="G16" s="66">
        <v>0</v>
      </c>
    </row>
    <row r="17" spans="1:7">
      <c r="A17" s="39"/>
      <c r="B17" s="65"/>
      <c r="C17" s="68"/>
      <c r="D17" s="320" t="s">
        <v>111</v>
      </c>
      <c r="E17" s="321"/>
      <c r="F17" s="66">
        <v>0</v>
      </c>
      <c r="G17" s="66">
        <v>0</v>
      </c>
    </row>
    <row r="18" spans="1:7">
      <c r="A18" s="39"/>
      <c r="B18" s="47">
        <v>5</v>
      </c>
      <c r="C18" s="314" t="s">
        <v>112</v>
      </c>
      <c r="D18" s="315"/>
      <c r="E18" s="316"/>
      <c r="F18" s="64">
        <v>2452966</v>
      </c>
      <c r="G18" s="64">
        <v>0</v>
      </c>
    </row>
    <row r="19" spans="1:7">
      <c r="A19" s="39"/>
      <c r="B19" s="47">
        <v>6</v>
      </c>
      <c r="C19" s="314" t="s">
        <v>113</v>
      </c>
      <c r="D19" s="315"/>
      <c r="E19" s="316"/>
      <c r="F19" s="64">
        <v>855856</v>
      </c>
      <c r="G19" s="64">
        <v>0</v>
      </c>
    </row>
    <row r="20" spans="1:7">
      <c r="A20" s="39"/>
      <c r="B20" s="47">
        <v>7</v>
      </c>
      <c r="C20" s="309" t="s">
        <v>114</v>
      </c>
      <c r="D20" s="310"/>
      <c r="E20" s="311"/>
      <c r="F20" s="69">
        <f>F14+F15+F18+F19</f>
        <v>13295068</v>
      </c>
      <c r="G20" s="69">
        <f>G14+G15+G18+G19</f>
        <v>0</v>
      </c>
    </row>
    <row r="21" spans="1:7">
      <c r="A21" s="39"/>
      <c r="B21" s="47">
        <v>8</v>
      </c>
      <c r="C21" s="317" t="s">
        <v>115</v>
      </c>
      <c r="D21" s="318"/>
      <c r="E21" s="319"/>
      <c r="F21" s="69">
        <f>F7-F20</f>
        <v>2171022</v>
      </c>
      <c r="G21" s="69">
        <f>G7-G20</f>
        <v>0</v>
      </c>
    </row>
    <row r="22" spans="1:7">
      <c r="A22" s="39"/>
      <c r="B22" s="47">
        <v>9</v>
      </c>
      <c r="C22" s="314" t="s">
        <v>116</v>
      </c>
      <c r="D22" s="315"/>
      <c r="E22" s="316"/>
      <c r="F22" s="64">
        <v>0</v>
      </c>
      <c r="G22" s="64">
        <v>0</v>
      </c>
    </row>
    <row r="23" spans="1:7">
      <c r="A23" s="39"/>
      <c r="B23" s="47">
        <v>10</v>
      </c>
      <c r="C23" s="314" t="s">
        <v>117</v>
      </c>
      <c r="D23" s="315"/>
      <c r="E23" s="316"/>
      <c r="F23" s="64">
        <v>0</v>
      </c>
      <c r="G23" s="64"/>
    </row>
    <row r="24" spans="1:7">
      <c r="A24" s="39"/>
      <c r="B24" s="47">
        <v>11</v>
      </c>
      <c r="C24" s="314" t="s">
        <v>118</v>
      </c>
      <c r="D24" s="315"/>
      <c r="E24" s="316"/>
      <c r="F24" s="64">
        <v>0</v>
      </c>
      <c r="G24" s="64"/>
    </row>
    <row r="25" spans="1:7">
      <c r="A25" s="39"/>
      <c r="B25" s="47"/>
      <c r="C25" s="70">
        <v>121</v>
      </c>
      <c r="D25" s="320" t="s">
        <v>119</v>
      </c>
      <c r="E25" s="321"/>
      <c r="F25" s="64"/>
      <c r="G25" s="64"/>
    </row>
    <row r="26" spans="1:7">
      <c r="A26" s="39"/>
      <c r="B26" s="47"/>
      <c r="C26" s="68">
        <v>122</v>
      </c>
      <c r="D26" s="320" t="s">
        <v>120</v>
      </c>
      <c r="E26" s="321"/>
      <c r="F26" s="64"/>
      <c r="G26" s="64"/>
    </row>
    <row r="27" spans="1:7">
      <c r="A27" s="39"/>
      <c r="B27" s="47"/>
      <c r="C27" s="68">
        <v>123</v>
      </c>
      <c r="D27" s="320" t="s">
        <v>121</v>
      </c>
      <c r="E27" s="321"/>
      <c r="F27" s="64"/>
      <c r="G27" s="64"/>
    </row>
    <row r="28" spans="1:7">
      <c r="A28" s="39"/>
      <c r="B28" s="47"/>
      <c r="C28" s="68">
        <v>124</v>
      </c>
      <c r="D28" s="320" t="s">
        <v>122</v>
      </c>
      <c r="E28" s="321"/>
      <c r="F28" s="64">
        <v>39505</v>
      </c>
      <c r="G28" s="64">
        <v>0</v>
      </c>
    </row>
    <row r="29" spans="1:7">
      <c r="A29" s="39"/>
      <c r="B29" s="47"/>
      <c r="C29" s="68"/>
      <c r="D29" s="73"/>
      <c r="E29" s="74"/>
      <c r="F29" s="64"/>
      <c r="G29" s="64"/>
    </row>
    <row r="30" spans="1:7">
      <c r="A30" s="39"/>
      <c r="B30" s="47">
        <v>12</v>
      </c>
      <c r="C30" s="317" t="s">
        <v>123</v>
      </c>
      <c r="D30" s="318"/>
      <c r="E30" s="319"/>
      <c r="F30" s="69">
        <f>F22+F23+F24+F25+F26+F27+F28+F29</f>
        <v>39505</v>
      </c>
      <c r="G30" s="69">
        <f>G22+G23+G24+G25+G26+G27+G28+G29</f>
        <v>0</v>
      </c>
    </row>
    <row r="31" spans="1:7">
      <c r="A31" s="39"/>
      <c r="B31" s="47" t="s">
        <v>128</v>
      </c>
      <c r="C31" s="75" t="s">
        <v>132</v>
      </c>
      <c r="D31" s="49"/>
      <c r="E31" s="76"/>
      <c r="F31" s="69">
        <f>F30+F20</f>
        <v>13334573</v>
      </c>
      <c r="G31" s="69">
        <f>G30+G20</f>
        <v>0</v>
      </c>
    </row>
    <row r="32" spans="1:7">
      <c r="A32" s="39"/>
      <c r="B32" s="47">
        <v>13</v>
      </c>
      <c r="C32" s="317" t="s">
        <v>124</v>
      </c>
      <c r="D32" s="318"/>
      <c r="E32" s="319"/>
      <c r="F32" s="69">
        <f>F7-F31</f>
        <v>2131517</v>
      </c>
      <c r="G32" s="69">
        <f>G7-G31</f>
        <v>0</v>
      </c>
    </row>
    <row r="33" spans="1:7">
      <c r="A33" s="39"/>
      <c r="B33" s="47">
        <v>14</v>
      </c>
      <c r="C33" s="314" t="s">
        <v>125</v>
      </c>
      <c r="D33" s="315"/>
      <c r="E33" s="316"/>
      <c r="F33" s="64">
        <f>F32*10%</f>
        <v>213151.7</v>
      </c>
      <c r="G33" s="64">
        <f>G32*10%</f>
        <v>0</v>
      </c>
    </row>
    <row r="34" spans="1:7">
      <c r="A34" s="39"/>
      <c r="B34" s="47">
        <v>15</v>
      </c>
      <c r="C34" s="317" t="s">
        <v>126</v>
      </c>
      <c r="D34" s="318"/>
      <c r="E34" s="319"/>
      <c r="F34" s="69">
        <f>F32-F33</f>
        <v>1918365.3</v>
      </c>
      <c r="G34" s="69">
        <f>G32-G33</f>
        <v>0</v>
      </c>
    </row>
    <row r="35" spans="1:7">
      <c r="A35" s="39"/>
      <c r="B35" s="47">
        <v>16</v>
      </c>
      <c r="C35" s="314" t="s">
        <v>127</v>
      </c>
      <c r="D35" s="315"/>
      <c r="E35" s="316"/>
      <c r="F35" s="282">
        <f>F32/F7</f>
        <v>0.13781873763827832</v>
      </c>
      <c r="G35" s="282" t="e">
        <f>G32/G7</f>
        <v>#DIV/0!</v>
      </c>
    </row>
    <row r="36" spans="1:7">
      <c r="A36" s="39"/>
      <c r="B36" s="57"/>
      <c r="C36" s="57"/>
      <c r="D36" s="57"/>
      <c r="E36" s="59"/>
      <c r="F36" s="60"/>
      <c r="G36" s="60"/>
    </row>
    <row r="37" spans="1:7">
      <c r="A37" s="39"/>
      <c r="B37" s="57"/>
      <c r="C37" s="57"/>
      <c r="D37" s="57"/>
      <c r="E37" s="59"/>
      <c r="F37" s="60"/>
      <c r="G37" s="60"/>
    </row>
    <row r="38" spans="1:7">
      <c r="A38" s="39"/>
      <c r="B38" s="57"/>
      <c r="C38" s="57"/>
      <c r="D38" s="57"/>
      <c r="E38" s="59"/>
      <c r="F38" s="60"/>
      <c r="G38" s="60">
        <f>G9-G20-G28</f>
        <v>0</v>
      </c>
    </row>
    <row r="39" spans="1:7">
      <c r="A39" s="39"/>
      <c r="B39" s="57"/>
      <c r="C39" s="57"/>
      <c r="D39" s="57"/>
      <c r="E39" s="59"/>
      <c r="F39" s="60"/>
      <c r="G39" s="281"/>
    </row>
    <row r="40" spans="1:7">
      <c r="A40" s="39"/>
      <c r="B40" s="57"/>
      <c r="C40" s="57"/>
      <c r="D40" s="57"/>
      <c r="E40" s="59"/>
      <c r="F40" s="60"/>
      <c r="G40" s="60"/>
    </row>
  </sheetData>
  <mergeCells count="27">
    <mergeCell ref="C8:E8"/>
    <mergeCell ref="B2:G2"/>
    <mergeCell ref="B3:G3"/>
    <mergeCell ref="B5:B6"/>
    <mergeCell ref="C5:E6"/>
    <mergeCell ref="C7:E7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topLeftCell="A22" workbookViewId="0">
      <selection sqref="A1:G43"/>
    </sheetView>
  </sheetViews>
  <sheetFormatPr defaultRowHeight="15"/>
  <cols>
    <col min="1" max="1" width="3.85546875" customWidth="1"/>
    <col min="2" max="2" width="5.42578125" customWidth="1"/>
    <col min="3" max="3" width="6.85546875" customWidth="1"/>
    <col min="4" max="4" width="14.140625" customWidth="1"/>
    <col min="5" max="5" width="33.7109375" customWidth="1"/>
    <col min="6" max="6" width="13.140625" customWidth="1"/>
    <col min="7" max="7" width="13" customWidth="1"/>
  </cols>
  <sheetData>
    <row r="1" spans="1:7">
      <c r="B1" s="198" t="s">
        <v>62</v>
      </c>
      <c r="C1" s="198"/>
      <c r="D1" s="198"/>
      <c r="E1" s="198"/>
      <c r="F1" s="198"/>
      <c r="G1" s="198"/>
    </row>
    <row r="2" spans="1:7" ht="18">
      <c r="A2" s="78"/>
      <c r="B2" s="328" t="s">
        <v>535</v>
      </c>
      <c r="C2" s="328"/>
      <c r="D2" s="328"/>
      <c r="E2" s="328"/>
      <c r="F2" s="328"/>
      <c r="G2" s="328"/>
    </row>
    <row r="3" spans="1:7">
      <c r="A3" s="1"/>
      <c r="B3" s="196"/>
      <c r="C3" s="196"/>
      <c r="D3" s="196"/>
      <c r="E3" s="342" t="s">
        <v>530</v>
      </c>
      <c r="F3" s="197">
        <v>2011</v>
      </c>
      <c r="G3" s="197">
        <v>2010</v>
      </c>
    </row>
    <row r="4" spans="1:7">
      <c r="A4" s="78"/>
      <c r="B4" s="312" t="s">
        <v>21</v>
      </c>
      <c r="C4" s="303" t="s">
        <v>133</v>
      </c>
      <c r="D4" s="304"/>
      <c r="E4" s="305"/>
      <c r="F4" s="61" t="s">
        <v>24</v>
      </c>
      <c r="G4" s="61" t="s">
        <v>24</v>
      </c>
    </row>
    <row r="5" spans="1:7">
      <c r="A5" s="78"/>
      <c r="B5" s="313"/>
      <c r="C5" s="306"/>
      <c r="D5" s="307"/>
      <c r="E5" s="308"/>
      <c r="F5" s="62" t="s">
        <v>25</v>
      </c>
      <c r="G5" s="63" t="s">
        <v>26</v>
      </c>
    </row>
    <row r="6" spans="1:7">
      <c r="A6" s="78"/>
      <c r="B6" s="28"/>
      <c r="C6" s="81" t="s">
        <v>134</v>
      </c>
      <c r="D6" s="82"/>
      <c r="E6" s="38"/>
      <c r="F6" s="35"/>
      <c r="G6" s="35"/>
    </row>
    <row r="7" spans="1:7">
      <c r="A7" s="78"/>
      <c r="B7" s="28"/>
      <c r="C7" s="81"/>
      <c r="D7" s="31" t="s">
        <v>135</v>
      </c>
      <c r="E7" s="31"/>
      <c r="F7" s="83">
        <v>2131516</v>
      </c>
      <c r="G7" s="83">
        <v>0</v>
      </c>
    </row>
    <row r="8" spans="1:7">
      <c r="A8" s="78"/>
      <c r="B8" s="28"/>
      <c r="C8" s="84"/>
      <c r="D8" s="85" t="s">
        <v>136</v>
      </c>
      <c r="E8" s="78"/>
      <c r="F8" s="83"/>
      <c r="G8" s="83"/>
    </row>
    <row r="9" spans="1:7">
      <c r="A9" s="78"/>
      <c r="B9" s="28"/>
      <c r="C9" s="81"/>
      <c r="D9" s="82"/>
      <c r="E9" s="86" t="s">
        <v>137</v>
      </c>
      <c r="F9" s="83">
        <v>2452966</v>
      </c>
      <c r="G9" s="83">
        <v>0</v>
      </c>
    </row>
    <row r="10" spans="1:7">
      <c r="A10" s="78"/>
      <c r="B10" s="28"/>
      <c r="C10" s="81"/>
      <c r="D10" s="82"/>
      <c r="E10" s="86" t="s">
        <v>138</v>
      </c>
      <c r="F10" s="83">
        <v>0</v>
      </c>
      <c r="G10" s="83"/>
    </row>
    <row r="11" spans="1:7">
      <c r="A11" s="78"/>
      <c r="B11" s="28"/>
      <c r="C11" s="81"/>
      <c r="D11" s="82"/>
      <c r="E11" s="86" t="s">
        <v>139</v>
      </c>
      <c r="F11" s="83">
        <v>0</v>
      </c>
      <c r="G11" s="83"/>
    </row>
    <row r="12" spans="1:7">
      <c r="A12" s="78"/>
      <c r="B12" s="28"/>
      <c r="C12" s="81"/>
      <c r="D12" s="82"/>
      <c r="E12" s="86" t="s">
        <v>140</v>
      </c>
      <c r="F12" s="83">
        <v>39505</v>
      </c>
      <c r="G12" s="83">
        <v>0</v>
      </c>
    </row>
    <row r="13" spans="1:7">
      <c r="A13" s="87"/>
      <c r="B13" s="329"/>
      <c r="C13" s="324"/>
      <c r="D13" s="88" t="s">
        <v>141</v>
      </c>
      <c r="E13" s="87"/>
      <c r="F13" s="326">
        <v>-9580000</v>
      </c>
      <c r="G13" s="326">
        <v>0</v>
      </c>
    </row>
    <row r="14" spans="1:7">
      <c r="A14" s="87"/>
      <c r="B14" s="330"/>
      <c r="C14" s="325"/>
      <c r="D14" s="89" t="s">
        <v>142</v>
      </c>
      <c r="E14" s="87"/>
      <c r="F14" s="327"/>
      <c r="G14" s="327"/>
    </row>
    <row r="15" spans="1:7">
      <c r="A15" s="78"/>
      <c r="B15" s="22"/>
      <c r="C15" s="81"/>
      <c r="D15" s="31" t="s">
        <v>143</v>
      </c>
      <c r="E15" s="31"/>
      <c r="F15" s="90">
        <v>-20635188</v>
      </c>
      <c r="G15" s="90">
        <v>0</v>
      </c>
    </row>
    <row r="16" spans="1:7">
      <c r="A16" s="78"/>
      <c r="B16" s="301"/>
      <c r="C16" s="324"/>
      <c r="D16" s="88" t="s">
        <v>144</v>
      </c>
      <c r="E16" s="88"/>
      <c r="F16" s="326">
        <v>55667355</v>
      </c>
      <c r="G16" s="326">
        <v>0</v>
      </c>
    </row>
    <row r="17" spans="1:7">
      <c r="A17" s="78"/>
      <c r="B17" s="302"/>
      <c r="C17" s="325"/>
      <c r="D17" s="85" t="s">
        <v>145</v>
      </c>
      <c r="E17" s="85"/>
      <c r="F17" s="327"/>
      <c r="G17" s="327"/>
    </row>
    <row r="18" spans="1:7">
      <c r="A18" s="78"/>
      <c r="B18" s="28"/>
      <c r="C18" s="81"/>
      <c r="D18" s="55" t="s">
        <v>146</v>
      </c>
      <c r="E18" s="55"/>
      <c r="F18" s="91">
        <f>SUM(F7:F17)</f>
        <v>30076154</v>
      </c>
      <c r="G18" s="91">
        <f>SUM(G7:G17)</f>
        <v>0</v>
      </c>
    </row>
    <row r="19" spans="1:7">
      <c r="A19" s="78"/>
      <c r="B19" s="28"/>
      <c r="C19" s="81"/>
      <c r="D19" s="31" t="s">
        <v>147</v>
      </c>
      <c r="E19" s="31"/>
      <c r="F19" s="83">
        <v>-39505</v>
      </c>
      <c r="G19" s="83">
        <v>0</v>
      </c>
    </row>
    <row r="20" spans="1:7">
      <c r="A20" s="78"/>
      <c r="B20" s="28"/>
      <c r="C20" s="81"/>
      <c r="D20" s="31" t="s">
        <v>148</v>
      </c>
      <c r="E20" s="31"/>
      <c r="F20" s="83">
        <v>0</v>
      </c>
      <c r="G20" s="83">
        <v>0</v>
      </c>
    </row>
    <row r="21" spans="1:7">
      <c r="A21" s="78"/>
      <c r="B21" s="28"/>
      <c r="C21" s="81"/>
      <c r="D21" s="92" t="s">
        <v>149</v>
      </c>
      <c r="E21" s="55"/>
      <c r="F21" s="69">
        <f>SUM(F18:F20)</f>
        <v>30036649</v>
      </c>
      <c r="G21" s="69">
        <f>SUM(G18:G20)</f>
        <v>0</v>
      </c>
    </row>
    <row r="22" spans="1:7">
      <c r="A22" s="78"/>
      <c r="B22" s="28"/>
      <c r="C22" s="93" t="s">
        <v>150</v>
      </c>
      <c r="D22" s="82"/>
      <c r="E22" s="31"/>
      <c r="F22" s="83"/>
      <c r="G22" s="83"/>
    </row>
    <row r="23" spans="1:7">
      <c r="A23" s="78"/>
      <c r="B23" s="28"/>
      <c r="C23" s="81"/>
      <c r="D23" s="31" t="s">
        <v>151</v>
      </c>
      <c r="E23" s="31"/>
      <c r="F23" s="83"/>
      <c r="G23" s="83"/>
    </row>
    <row r="24" spans="1:7">
      <c r="A24" s="78"/>
      <c r="B24" s="28"/>
      <c r="C24" s="81"/>
      <c r="D24" s="31" t="s">
        <v>152</v>
      </c>
      <c r="E24" s="31"/>
      <c r="F24" s="83">
        <v>-29034024</v>
      </c>
      <c r="G24" s="83">
        <v>0</v>
      </c>
    </row>
    <row r="25" spans="1:7">
      <c r="A25" s="78"/>
      <c r="B25" s="28"/>
      <c r="C25" s="94"/>
      <c r="D25" s="31" t="s">
        <v>153</v>
      </c>
      <c r="E25" s="31"/>
      <c r="F25" s="83"/>
      <c r="G25" s="83"/>
    </row>
    <row r="26" spans="1:7">
      <c r="A26" s="78"/>
      <c r="B26" s="28"/>
      <c r="C26" s="36"/>
      <c r="D26" s="31" t="s">
        <v>154</v>
      </c>
      <c r="E26" s="31"/>
      <c r="F26" s="83"/>
      <c r="G26" s="83"/>
    </row>
    <row r="27" spans="1:7">
      <c r="A27" s="78"/>
      <c r="B27" s="28"/>
      <c r="C27" s="36"/>
      <c r="D27" s="31" t="s">
        <v>155</v>
      </c>
      <c r="E27" s="31"/>
      <c r="F27" s="83"/>
      <c r="G27" s="83"/>
    </row>
    <row r="28" spans="1:7">
      <c r="A28" s="78"/>
      <c r="B28" s="28"/>
      <c r="C28" s="36"/>
      <c r="D28" s="34" t="s">
        <v>156</v>
      </c>
      <c r="E28" s="31"/>
      <c r="F28" s="69">
        <f>SUM(F23:F27)</f>
        <v>-29034024</v>
      </c>
      <c r="G28" s="69">
        <f>SUM(G23:G27)</f>
        <v>0</v>
      </c>
    </row>
    <row r="29" spans="1:7">
      <c r="A29" s="78"/>
      <c r="B29" s="28"/>
      <c r="C29" s="81" t="s">
        <v>157</v>
      </c>
      <c r="D29" s="95"/>
      <c r="E29" s="31"/>
      <c r="F29" s="83"/>
      <c r="G29" s="83"/>
    </row>
    <row r="30" spans="1:7">
      <c r="A30" s="78"/>
      <c r="B30" s="28"/>
      <c r="C30" s="36"/>
      <c r="D30" s="31" t="s">
        <v>158</v>
      </c>
      <c r="E30" s="31"/>
      <c r="F30" s="83">
        <v>-100000</v>
      </c>
      <c r="G30" s="83"/>
    </row>
    <row r="31" spans="1:7">
      <c r="A31" s="78"/>
      <c r="B31" s="28"/>
      <c r="C31" s="36"/>
      <c r="D31" s="31" t="s">
        <v>159</v>
      </c>
      <c r="E31" s="31"/>
      <c r="F31" s="83">
        <v>0</v>
      </c>
      <c r="G31" s="83">
        <v>0</v>
      </c>
    </row>
    <row r="32" spans="1:7">
      <c r="A32" s="78"/>
      <c r="B32" s="28"/>
      <c r="C32" s="36"/>
      <c r="D32" s="31" t="s">
        <v>160</v>
      </c>
      <c r="E32" s="31"/>
      <c r="F32" s="83"/>
      <c r="G32" s="83"/>
    </row>
    <row r="33" spans="1:7">
      <c r="A33" s="78"/>
      <c r="B33" s="28"/>
      <c r="C33" s="36"/>
      <c r="D33" s="31" t="s">
        <v>161</v>
      </c>
      <c r="E33" s="31"/>
      <c r="F33" s="83"/>
      <c r="G33" s="83"/>
    </row>
    <row r="34" spans="1:7">
      <c r="A34" s="78"/>
      <c r="B34" s="28"/>
      <c r="C34" s="36"/>
      <c r="D34" s="34" t="s">
        <v>162</v>
      </c>
      <c r="E34" s="31"/>
      <c r="F34" s="69">
        <f>SUM(F30:F33)</f>
        <v>-100000</v>
      </c>
      <c r="G34" s="69">
        <f>SUM(G30:G33)</f>
        <v>0</v>
      </c>
    </row>
    <row r="35" spans="1:7">
      <c r="A35" s="1"/>
      <c r="B35" s="96"/>
      <c r="C35" s="93" t="s">
        <v>163</v>
      </c>
      <c r="D35" s="96"/>
      <c r="E35" s="97"/>
      <c r="F35" s="98">
        <f>F21+F28+F34</f>
        <v>902625</v>
      </c>
      <c r="G35" s="98">
        <f>G21+G28+G34</f>
        <v>0</v>
      </c>
    </row>
    <row r="36" spans="1:7">
      <c r="A36" s="1"/>
      <c r="B36" s="96"/>
      <c r="C36" s="93" t="s">
        <v>164</v>
      </c>
      <c r="D36" s="96"/>
      <c r="E36" s="97"/>
      <c r="F36" s="99">
        <v>114984</v>
      </c>
      <c r="G36" s="99">
        <v>0</v>
      </c>
    </row>
    <row r="37" spans="1:7">
      <c r="A37" s="1"/>
      <c r="B37" s="96"/>
      <c r="C37" s="93" t="s">
        <v>165</v>
      </c>
      <c r="D37" s="96"/>
      <c r="E37" s="97"/>
      <c r="F37" s="98">
        <f>F35+F36</f>
        <v>1017609</v>
      </c>
      <c r="G37" s="98">
        <f>G35+G36</f>
        <v>0</v>
      </c>
    </row>
    <row r="38" spans="1:7">
      <c r="A38" s="1"/>
      <c r="B38" s="79"/>
      <c r="C38" s="79"/>
      <c r="D38" s="79"/>
      <c r="E38" s="1"/>
      <c r="F38" s="80"/>
      <c r="G38" s="80"/>
    </row>
    <row r="39" spans="1:7">
      <c r="A39" s="1"/>
      <c r="B39" s="79"/>
      <c r="C39" s="79"/>
      <c r="D39" s="79"/>
      <c r="E39" s="1"/>
      <c r="F39" s="206">
        <f>'AKTIVI 2010'!F6</f>
        <v>1017609</v>
      </c>
      <c r="G39" s="206">
        <v>0</v>
      </c>
    </row>
    <row r="40" spans="1:7">
      <c r="A40" s="1"/>
      <c r="B40" s="79"/>
      <c r="C40" s="79"/>
      <c r="D40" s="79"/>
      <c r="E40" s="1"/>
      <c r="F40" s="206">
        <f>F37-F39</f>
        <v>0</v>
      </c>
      <c r="G40" s="206">
        <f>G37-G39</f>
        <v>0</v>
      </c>
    </row>
    <row r="41" spans="1:7">
      <c r="A41" s="1"/>
      <c r="B41" s="79"/>
      <c r="C41" s="79"/>
      <c r="D41" s="79"/>
      <c r="E41" s="1"/>
      <c r="F41" s="80"/>
      <c r="G41" s="80"/>
    </row>
    <row r="42" spans="1:7">
      <c r="A42" s="1"/>
      <c r="B42" s="79"/>
      <c r="C42" s="79"/>
      <c r="D42" s="79"/>
      <c r="E42" s="1"/>
      <c r="F42" s="80"/>
      <c r="G42" s="80"/>
    </row>
    <row r="43" spans="1:7">
      <c r="A43" s="1"/>
      <c r="B43" s="79"/>
      <c r="C43" s="79"/>
      <c r="D43" s="79"/>
      <c r="E43" s="1"/>
      <c r="F43" s="80"/>
      <c r="G43" s="80"/>
    </row>
    <row r="44" spans="1:7">
      <c r="A44" s="1"/>
      <c r="B44" s="79"/>
      <c r="C44" s="79"/>
      <c r="D44" s="79"/>
      <c r="E44" s="1"/>
      <c r="F44" s="80"/>
      <c r="G44" s="80"/>
    </row>
    <row r="45" spans="1:7">
      <c r="A45" s="1"/>
      <c r="B45" s="79"/>
      <c r="C45" s="79"/>
      <c r="D45" s="79"/>
      <c r="E45" s="1"/>
      <c r="F45" s="80"/>
      <c r="G45" s="80"/>
    </row>
    <row r="46" spans="1:7">
      <c r="A46" s="1"/>
      <c r="B46" s="79"/>
      <c r="C46" s="79"/>
      <c r="D46" s="79"/>
      <c r="E46" s="1"/>
      <c r="F46" s="80"/>
      <c r="G46" s="80"/>
    </row>
    <row r="47" spans="1:7">
      <c r="A47" s="1"/>
      <c r="B47" s="79"/>
      <c r="C47" s="79"/>
      <c r="D47" s="79"/>
      <c r="E47" s="1"/>
      <c r="F47" s="80"/>
      <c r="G47" s="80"/>
    </row>
    <row r="48" spans="1:7">
      <c r="A48" s="1"/>
      <c r="B48" s="79"/>
      <c r="C48" s="79"/>
      <c r="D48" s="79"/>
      <c r="E48" s="1"/>
      <c r="F48" s="80"/>
      <c r="G48" s="80"/>
    </row>
    <row r="49" spans="1:7">
      <c r="A49" s="1"/>
      <c r="B49" s="79"/>
      <c r="C49" s="79"/>
      <c r="D49" s="79"/>
      <c r="E49" s="1"/>
      <c r="F49" s="80"/>
      <c r="G49" s="80"/>
    </row>
    <row r="50" spans="1:7">
      <c r="A50" s="1"/>
      <c r="B50" s="79"/>
      <c r="C50" s="79"/>
      <c r="D50" s="79"/>
      <c r="E50" s="1"/>
      <c r="F50" s="80"/>
      <c r="G50" s="80"/>
    </row>
  </sheetData>
  <mergeCells count="11">
    <mergeCell ref="B16:B17"/>
    <mergeCell ref="C16:C17"/>
    <mergeCell ref="F16:F17"/>
    <mergeCell ref="G16:G17"/>
    <mergeCell ref="B2:G2"/>
    <mergeCell ref="B4:B5"/>
    <mergeCell ref="C4:E5"/>
    <mergeCell ref="B13:B14"/>
    <mergeCell ref="C13:C14"/>
    <mergeCell ref="F13:F14"/>
    <mergeCell ref="G13:G1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30"/>
  <sheetViews>
    <sheetView topLeftCell="A15" workbookViewId="0">
      <selection sqref="A1:N34"/>
    </sheetView>
  </sheetViews>
  <sheetFormatPr defaultRowHeight="15"/>
  <cols>
    <col min="1" max="1" width="5.140625" customWidth="1"/>
    <col min="2" max="2" width="18.28515625" customWidth="1"/>
    <col min="3" max="3" width="3.42578125" customWidth="1"/>
    <col min="4" max="4" width="5.28515625" customWidth="1"/>
    <col min="6" max="6" width="10.140625" bestFit="1" customWidth="1"/>
    <col min="7" max="7" width="7.5703125" customWidth="1"/>
    <col min="8" max="8" width="10.28515625" customWidth="1"/>
    <col min="11" max="11" width="10" customWidth="1"/>
    <col min="14" max="14" width="10.140625" customWidth="1"/>
  </cols>
  <sheetData>
    <row r="2" spans="1:14">
      <c r="N2" s="100"/>
    </row>
    <row r="3" spans="1:14">
      <c r="N3" s="100"/>
    </row>
    <row r="4" spans="1:14" ht="18">
      <c r="B4" s="101" t="s">
        <v>102</v>
      </c>
      <c r="C4" s="101"/>
      <c r="D4" s="102"/>
      <c r="G4" s="103" t="s">
        <v>536</v>
      </c>
      <c r="H4" s="104"/>
      <c r="I4" s="104"/>
      <c r="J4" s="104"/>
      <c r="K4" s="104"/>
      <c r="N4" s="100"/>
    </row>
    <row r="5" spans="1:14">
      <c r="B5" s="342" t="s">
        <v>530</v>
      </c>
      <c r="C5" s="44"/>
      <c r="N5" s="100"/>
    </row>
    <row r="6" spans="1:14">
      <c r="A6" s="331" t="s">
        <v>21</v>
      </c>
      <c r="B6" s="333" t="s">
        <v>166</v>
      </c>
      <c r="C6" s="192" t="s">
        <v>300</v>
      </c>
      <c r="D6" s="343" t="s">
        <v>167</v>
      </c>
      <c r="E6" s="344" t="s">
        <v>168</v>
      </c>
      <c r="F6" s="343" t="s">
        <v>169</v>
      </c>
      <c r="G6" s="343" t="s">
        <v>170</v>
      </c>
      <c r="H6" s="344" t="s">
        <v>168</v>
      </c>
      <c r="I6" s="344" t="s">
        <v>171</v>
      </c>
      <c r="J6" s="344" t="s">
        <v>172</v>
      </c>
      <c r="K6" s="344" t="s">
        <v>173</v>
      </c>
      <c r="L6" s="344" t="s">
        <v>174</v>
      </c>
      <c r="M6" s="344" t="s">
        <v>173</v>
      </c>
      <c r="N6" s="345" t="s">
        <v>175</v>
      </c>
    </row>
    <row r="7" spans="1:14">
      <c r="A7" s="332"/>
      <c r="B7" s="334"/>
      <c r="C7" s="193" t="s">
        <v>301</v>
      </c>
      <c r="D7" s="346"/>
      <c r="E7" s="347" t="s">
        <v>537</v>
      </c>
      <c r="F7" s="346"/>
      <c r="G7" s="346"/>
      <c r="H7" s="348" t="s">
        <v>522</v>
      </c>
      <c r="I7" s="347" t="s">
        <v>19</v>
      </c>
      <c r="J7" s="347" t="s">
        <v>537</v>
      </c>
      <c r="K7" s="349" t="s">
        <v>176</v>
      </c>
      <c r="L7" s="350" t="s">
        <v>538</v>
      </c>
      <c r="M7" s="350" t="s">
        <v>177</v>
      </c>
      <c r="N7" s="351" t="s">
        <v>522</v>
      </c>
    </row>
    <row r="8" spans="1:14">
      <c r="A8" s="354">
        <v>1</v>
      </c>
      <c r="B8" s="354" t="s">
        <v>539</v>
      </c>
      <c r="C8" s="190" t="s">
        <v>302</v>
      </c>
      <c r="D8" s="105">
        <v>1</v>
      </c>
      <c r="E8" s="107"/>
      <c r="F8" s="107">
        <v>89635</v>
      </c>
      <c r="G8" s="107">
        <v>0</v>
      </c>
      <c r="H8" s="107">
        <f>E8+F8-G8</f>
        <v>89635</v>
      </c>
      <c r="I8" s="107"/>
      <c r="J8" s="107">
        <f>E8-I8</f>
        <v>0</v>
      </c>
      <c r="K8" s="107">
        <f>J8+F8-G8</f>
        <v>89635</v>
      </c>
      <c r="L8" s="108">
        <v>9412</v>
      </c>
      <c r="M8" s="108">
        <f>I8+L8</f>
        <v>9412</v>
      </c>
      <c r="N8" s="108">
        <f>E8+F8-G8-M8</f>
        <v>80223</v>
      </c>
    </row>
    <row r="9" spans="1:14">
      <c r="A9" s="355">
        <v>2</v>
      </c>
      <c r="B9" s="354" t="s">
        <v>540</v>
      </c>
      <c r="C9" s="190" t="s">
        <v>302</v>
      </c>
      <c r="D9" s="105">
        <v>1</v>
      </c>
      <c r="E9" s="107"/>
      <c r="F9" s="107">
        <v>58972</v>
      </c>
      <c r="G9" s="107">
        <v>0</v>
      </c>
      <c r="H9" s="107">
        <f t="shared" ref="H9:H24" si="0">E9+F9-G9</f>
        <v>58972</v>
      </c>
      <c r="I9" s="107"/>
      <c r="J9" s="107">
        <f t="shared" ref="J9:J24" si="1">E9-I9</f>
        <v>0</v>
      </c>
      <c r="K9" s="107">
        <f t="shared" ref="K9:K24" si="2">J9+F9-G9</f>
        <v>58972</v>
      </c>
      <c r="L9" s="108">
        <v>6192</v>
      </c>
      <c r="M9" s="108">
        <f t="shared" ref="M9:M24" si="3">I9+L9</f>
        <v>6192</v>
      </c>
      <c r="N9" s="108">
        <f t="shared" ref="N9:N24" si="4">E9+F9-G9-M9</f>
        <v>52780</v>
      </c>
    </row>
    <row r="10" spans="1:14">
      <c r="A10" s="354">
        <v>3</v>
      </c>
      <c r="B10" s="354" t="s">
        <v>541</v>
      </c>
      <c r="C10" s="190" t="s">
        <v>302</v>
      </c>
      <c r="D10" s="105">
        <v>1</v>
      </c>
      <c r="E10" s="107"/>
      <c r="F10" s="107">
        <v>23588</v>
      </c>
      <c r="G10" s="107">
        <v>0</v>
      </c>
      <c r="H10" s="107">
        <f t="shared" si="0"/>
        <v>23588</v>
      </c>
      <c r="I10" s="107"/>
      <c r="J10" s="107">
        <f t="shared" si="1"/>
        <v>0</v>
      </c>
      <c r="K10" s="107">
        <f t="shared" si="2"/>
        <v>23588</v>
      </c>
      <c r="L10" s="108">
        <v>2477</v>
      </c>
      <c r="M10" s="108">
        <f t="shared" si="3"/>
        <v>2477</v>
      </c>
      <c r="N10" s="108">
        <f t="shared" si="4"/>
        <v>21111</v>
      </c>
    </row>
    <row r="11" spans="1:14">
      <c r="A11" s="355">
        <v>4</v>
      </c>
      <c r="B11" s="354" t="s">
        <v>542</v>
      </c>
      <c r="C11" s="190" t="s">
        <v>302</v>
      </c>
      <c r="D11" s="105">
        <v>1</v>
      </c>
      <c r="E11" s="107"/>
      <c r="F11" s="107">
        <v>30025</v>
      </c>
      <c r="G11" s="107">
        <v>0</v>
      </c>
      <c r="H11" s="107">
        <f t="shared" si="0"/>
        <v>30025</v>
      </c>
      <c r="I11" s="107"/>
      <c r="J11" s="107">
        <f t="shared" si="1"/>
        <v>0</v>
      </c>
      <c r="K11" s="107">
        <f t="shared" si="2"/>
        <v>30025</v>
      </c>
      <c r="L11" s="108">
        <v>2501</v>
      </c>
      <c r="M11" s="108">
        <f t="shared" si="3"/>
        <v>2501</v>
      </c>
      <c r="N11" s="108">
        <f t="shared" si="4"/>
        <v>27524</v>
      </c>
    </row>
    <row r="12" spans="1:14" ht="15.75" thickBot="1">
      <c r="A12" s="354">
        <v>5</v>
      </c>
      <c r="B12" s="354" t="s">
        <v>543</v>
      </c>
      <c r="C12" s="190" t="s">
        <v>302</v>
      </c>
      <c r="D12" s="105">
        <v>1</v>
      </c>
      <c r="E12" s="107"/>
      <c r="F12" s="107">
        <v>46060</v>
      </c>
      <c r="G12" s="107">
        <v>0</v>
      </c>
      <c r="H12" s="107">
        <f t="shared" si="0"/>
        <v>46060</v>
      </c>
      <c r="I12" s="107"/>
      <c r="J12" s="107">
        <f t="shared" si="1"/>
        <v>0</v>
      </c>
      <c r="K12" s="107">
        <f t="shared" si="2"/>
        <v>46060</v>
      </c>
      <c r="L12" s="108">
        <v>3455</v>
      </c>
      <c r="M12" s="108">
        <f t="shared" si="3"/>
        <v>3455</v>
      </c>
      <c r="N12" s="108">
        <f t="shared" si="4"/>
        <v>42605</v>
      </c>
    </row>
    <row r="13" spans="1:14">
      <c r="A13" s="355">
        <v>6</v>
      </c>
      <c r="B13" s="352" t="s">
        <v>544</v>
      </c>
      <c r="C13" s="190" t="s">
        <v>302</v>
      </c>
      <c r="D13" s="105">
        <v>1</v>
      </c>
      <c r="E13" s="107"/>
      <c r="F13" s="107">
        <v>9938</v>
      </c>
      <c r="G13" s="107">
        <v>0</v>
      </c>
      <c r="H13" s="107">
        <f t="shared" si="0"/>
        <v>9938</v>
      </c>
      <c r="I13" s="107">
        <v>0</v>
      </c>
      <c r="J13" s="107">
        <f t="shared" si="1"/>
        <v>0</v>
      </c>
      <c r="K13" s="107">
        <f t="shared" si="2"/>
        <v>9938</v>
      </c>
      <c r="L13" s="108">
        <v>271</v>
      </c>
      <c r="M13" s="108">
        <f t="shared" si="3"/>
        <v>271</v>
      </c>
      <c r="N13" s="108">
        <f t="shared" si="4"/>
        <v>9667</v>
      </c>
    </row>
    <row r="14" spans="1:14">
      <c r="A14" s="354">
        <v>7</v>
      </c>
      <c r="B14" s="354"/>
      <c r="C14" s="190" t="s">
        <v>302</v>
      </c>
      <c r="D14" s="105"/>
      <c r="E14" s="107"/>
      <c r="F14" s="107"/>
      <c r="G14" s="107">
        <v>0</v>
      </c>
      <c r="H14" s="107">
        <f t="shared" si="0"/>
        <v>0</v>
      </c>
      <c r="I14" s="107">
        <v>0</v>
      </c>
      <c r="J14" s="107">
        <f t="shared" si="1"/>
        <v>0</v>
      </c>
      <c r="K14" s="107">
        <f t="shared" si="2"/>
        <v>0</v>
      </c>
      <c r="L14" s="108"/>
      <c r="M14" s="108">
        <f t="shared" si="3"/>
        <v>0</v>
      </c>
      <c r="N14" s="108">
        <f t="shared" si="4"/>
        <v>0</v>
      </c>
    </row>
    <row r="15" spans="1:14">
      <c r="A15" s="355">
        <v>8</v>
      </c>
      <c r="B15" s="354"/>
      <c r="C15" s="190" t="s">
        <v>302</v>
      </c>
      <c r="D15" s="105"/>
      <c r="E15" s="107"/>
      <c r="F15" s="107"/>
      <c r="G15" s="107">
        <v>0</v>
      </c>
      <c r="H15" s="107">
        <f t="shared" si="0"/>
        <v>0</v>
      </c>
      <c r="I15" s="107">
        <v>0</v>
      </c>
      <c r="J15" s="107">
        <f t="shared" si="1"/>
        <v>0</v>
      </c>
      <c r="K15" s="107">
        <f t="shared" si="2"/>
        <v>0</v>
      </c>
      <c r="L15" s="108"/>
      <c r="M15" s="108">
        <f t="shared" si="3"/>
        <v>0</v>
      </c>
      <c r="N15" s="108">
        <f t="shared" si="4"/>
        <v>0</v>
      </c>
    </row>
    <row r="16" spans="1:14">
      <c r="A16" s="354">
        <v>9</v>
      </c>
      <c r="B16" s="354"/>
      <c r="C16" s="190" t="s">
        <v>302</v>
      </c>
      <c r="D16" s="105"/>
      <c r="E16" s="107"/>
      <c r="F16" s="107"/>
      <c r="G16" s="107">
        <v>0</v>
      </c>
      <c r="H16" s="107">
        <f t="shared" si="0"/>
        <v>0</v>
      </c>
      <c r="I16" s="107">
        <v>0</v>
      </c>
      <c r="J16" s="107">
        <f t="shared" si="1"/>
        <v>0</v>
      </c>
      <c r="K16" s="107">
        <f t="shared" si="2"/>
        <v>0</v>
      </c>
      <c r="L16" s="108"/>
      <c r="M16" s="108">
        <f t="shared" si="3"/>
        <v>0</v>
      </c>
      <c r="N16" s="108">
        <f t="shared" si="4"/>
        <v>0</v>
      </c>
    </row>
    <row r="17" spans="1:14">
      <c r="A17" s="355">
        <v>10</v>
      </c>
      <c r="B17" s="355"/>
      <c r="C17" s="190"/>
      <c r="D17" s="105"/>
      <c r="E17" s="107"/>
      <c r="F17" s="107"/>
      <c r="G17" s="107"/>
      <c r="H17" s="107">
        <f t="shared" si="0"/>
        <v>0</v>
      </c>
      <c r="I17" s="107"/>
      <c r="J17" s="107">
        <f t="shared" si="1"/>
        <v>0</v>
      </c>
      <c r="K17" s="107">
        <f t="shared" si="2"/>
        <v>0</v>
      </c>
      <c r="L17" s="108">
        <f>J17-K17</f>
        <v>0</v>
      </c>
      <c r="M17" s="108">
        <f t="shared" si="3"/>
        <v>0</v>
      </c>
      <c r="N17" s="108">
        <f t="shared" si="4"/>
        <v>0</v>
      </c>
    </row>
    <row r="18" spans="1:14">
      <c r="A18" s="109" t="s">
        <v>178</v>
      </c>
      <c r="B18" s="109" t="s">
        <v>179</v>
      </c>
      <c r="C18" s="194"/>
      <c r="D18" s="45"/>
      <c r="E18" s="110">
        <f>SUM(E8:E17)</f>
        <v>0</v>
      </c>
      <c r="F18" s="110">
        <f t="shared" ref="F18:N18" si="5">SUM(F8:F17)</f>
        <v>258218</v>
      </c>
      <c r="G18" s="110">
        <f t="shared" si="5"/>
        <v>0</v>
      </c>
      <c r="H18" s="110">
        <f t="shared" si="5"/>
        <v>258218</v>
      </c>
      <c r="I18" s="110">
        <f t="shared" si="5"/>
        <v>0</v>
      </c>
      <c r="J18" s="110">
        <f t="shared" si="5"/>
        <v>0</v>
      </c>
      <c r="K18" s="110">
        <f t="shared" si="5"/>
        <v>258218</v>
      </c>
      <c r="L18" s="110">
        <f t="shared" si="5"/>
        <v>24308</v>
      </c>
      <c r="M18" s="110">
        <f t="shared" si="5"/>
        <v>24308</v>
      </c>
      <c r="N18" s="110">
        <f t="shared" si="5"/>
        <v>233910</v>
      </c>
    </row>
    <row r="19" spans="1:14">
      <c r="A19" s="112">
        <v>1</v>
      </c>
      <c r="B19" s="353" t="s">
        <v>545</v>
      </c>
      <c r="C19" s="190" t="s">
        <v>547</v>
      </c>
      <c r="D19" s="112">
        <v>1</v>
      </c>
      <c r="E19" s="114"/>
      <c r="F19" s="114">
        <v>4166667</v>
      </c>
      <c r="G19" s="114"/>
      <c r="H19" s="114">
        <f t="shared" si="0"/>
        <v>4166667</v>
      </c>
      <c r="I19" s="114"/>
      <c r="J19" s="114">
        <f t="shared" si="1"/>
        <v>0</v>
      </c>
      <c r="K19" s="114">
        <f t="shared" si="2"/>
        <v>4166667</v>
      </c>
      <c r="L19" s="115">
        <v>385833</v>
      </c>
      <c r="M19" s="115">
        <f t="shared" si="3"/>
        <v>385833</v>
      </c>
      <c r="N19" s="115">
        <f t="shared" si="4"/>
        <v>3780834</v>
      </c>
    </row>
    <row r="20" spans="1:14">
      <c r="A20" s="112">
        <v>2</v>
      </c>
      <c r="B20" s="353" t="s">
        <v>546</v>
      </c>
      <c r="C20" s="190" t="s">
        <v>547</v>
      </c>
      <c r="D20" s="112">
        <v>6</v>
      </c>
      <c r="E20" s="114"/>
      <c r="F20" s="114">
        <v>24609139</v>
      </c>
      <c r="G20" s="114"/>
      <c r="H20" s="114">
        <f t="shared" si="0"/>
        <v>24609139</v>
      </c>
      <c r="I20" s="114"/>
      <c r="J20" s="114">
        <f t="shared" si="1"/>
        <v>0</v>
      </c>
      <c r="K20" s="114">
        <f t="shared" si="2"/>
        <v>24609139</v>
      </c>
      <c r="L20" s="115">
        <v>2042559</v>
      </c>
      <c r="M20" s="115">
        <f t="shared" si="3"/>
        <v>2042559</v>
      </c>
      <c r="N20" s="115">
        <f t="shared" si="4"/>
        <v>22566580</v>
      </c>
    </row>
    <row r="21" spans="1:14">
      <c r="A21" s="112">
        <v>3</v>
      </c>
      <c r="B21" s="113"/>
      <c r="C21" s="190"/>
      <c r="D21" s="112"/>
      <c r="E21" s="114"/>
      <c r="F21" s="114"/>
      <c r="G21" s="114"/>
      <c r="H21" s="114">
        <f t="shared" si="0"/>
        <v>0</v>
      </c>
      <c r="I21" s="114"/>
      <c r="J21" s="114">
        <f t="shared" si="1"/>
        <v>0</v>
      </c>
      <c r="K21" s="114">
        <f t="shared" si="2"/>
        <v>0</v>
      </c>
      <c r="L21" s="115">
        <f>J21-K21</f>
        <v>0</v>
      </c>
      <c r="M21" s="115">
        <f t="shared" si="3"/>
        <v>0</v>
      </c>
      <c r="N21" s="115">
        <f t="shared" si="4"/>
        <v>0</v>
      </c>
    </row>
    <row r="22" spans="1:14">
      <c r="A22" s="112">
        <v>4</v>
      </c>
      <c r="B22" s="113"/>
      <c r="C22" s="190"/>
      <c r="D22" s="112"/>
      <c r="E22" s="114"/>
      <c r="F22" s="114"/>
      <c r="G22" s="114"/>
      <c r="H22" s="114">
        <f t="shared" si="0"/>
        <v>0</v>
      </c>
      <c r="I22" s="114"/>
      <c r="J22" s="114">
        <f t="shared" si="1"/>
        <v>0</v>
      </c>
      <c r="K22" s="114">
        <f t="shared" si="2"/>
        <v>0</v>
      </c>
      <c r="L22" s="115">
        <f>J22-K22</f>
        <v>0</v>
      </c>
      <c r="M22" s="115">
        <f t="shared" si="3"/>
        <v>0</v>
      </c>
      <c r="N22" s="115">
        <f t="shared" si="4"/>
        <v>0</v>
      </c>
    </row>
    <row r="23" spans="1:14">
      <c r="A23" s="109" t="s">
        <v>180</v>
      </c>
      <c r="B23" s="109" t="s">
        <v>181</v>
      </c>
      <c r="C23" s="194"/>
      <c r="D23" s="45"/>
      <c r="E23" s="110">
        <f>SUM(E19:E22)</f>
        <v>0</v>
      </c>
      <c r="F23" s="110">
        <f>SUM(F19:F22)</f>
        <v>28775806</v>
      </c>
      <c r="G23" s="110"/>
      <c r="H23" s="111">
        <f t="shared" si="0"/>
        <v>28775806</v>
      </c>
      <c r="I23" s="110">
        <f t="shared" ref="I23:L23" si="6">SUM(I19:I22)</f>
        <v>0</v>
      </c>
      <c r="J23" s="111">
        <f t="shared" si="1"/>
        <v>0</v>
      </c>
      <c r="K23" s="111">
        <f t="shared" si="2"/>
        <v>28775806</v>
      </c>
      <c r="L23" s="27">
        <f t="shared" si="6"/>
        <v>2428392</v>
      </c>
      <c r="M23" s="77">
        <f t="shared" si="3"/>
        <v>2428392</v>
      </c>
      <c r="N23" s="77">
        <f t="shared" si="4"/>
        <v>26347414</v>
      </c>
    </row>
    <row r="24" spans="1:14">
      <c r="A24" s="109"/>
      <c r="B24" s="109" t="s">
        <v>182</v>
      </c>
      <c r="C24" s="194"/>
      <c r="D24" s="45"/>
      <c r="E24" s="110">
        <f t="shared" ref="E24:L24" si="7">E18+E23</f>
        <v>0</v>
      </c>
      <c r="F24" s="110">
        <f t="shared" si="7"/>
        <v>29034024</v>
      </c>
      <c r="G24" s="110">
        <f t="shared" si="7"/>
        <v>0</v>
      </c>
      <c r="H24" s="111">
        <f t="shared" si="0"/>
        <v>29034024</v>
      </c>
      <c r="I24" s="110">
        <f t="shared" si="7"/>
        <v>0</v>
      </c>
      <c r="J24" s="111">
        <f t="shared" si="1"/>
        <v>0</v>
      </c>
      <c r="K24" s="111">
        <f t="shared" si="2"/>
        <v>29034024</v>
      </c>
      <c r="L24" s="110">
        <f t="shared" si="7"/>
        <v>2452700</v>
      </c>
      <c r="M24" s="77">
        <f t="shared" si="3"/>
        <v>2452700</v>
      </c>
      <c r="N24" s="77">
        <f t="shared" si="4"/>
        <v>26581324</v>
      </c>
    </row>
    <row r="25" spans="1:14">
      <c r="N25" s="100"/>
    </row>
    <row r="26" spans="1:14" ht="15.75">
      <c r="L26" s="116" t="s">
        <v>183</v>
      </c>
      <c r="N26" s="100"/>
    </row>
    <row r="27" spans="1:14" ht="15.75">
      <c r="K27" t="s">
        <v>531</v>
      </c>
      <c r="L27" s="116"/>
      <c r="N27" s="100"/>
    </row>
    <row r="28" spans="1:14">
      <c r="N28" s="100"/>
    </row>
    <row r="29" spans="1:14">
      <c r="N29" s="100"/>
    </row>
    <row r="30" spans="1:14">
      <c r="N30" s="100"/>
    </row>
  </sheetData>
  <mergeCells count="5">
    <mergeCell ref="A6:A7"/>
    <mergeCell ref="B6:B7"/>
    <mergeCell ref="D6:D7"/>
    <mergeCell ref="F6:F7"/>
    <mergeCell ref="G6:G7"/>
  </mergeCells>
  <pageMargins left="0.47" right="0.16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3"/>
  <sheetViews>
    <sheetView topLeftCell="A18" workbookViewId="0">
      <selection sqref="A1:J34"/>
    </sheetView>
  </sheetViews>
  <sheetFormatPr defaultRowHeight="15"/>
  <cols>
    <col min="1" max="1" width="39.28515625" customWidth="1"/>
    <col min="2" max="2" width="11.42578125" customWidth="1"/>
    <col min="7" max="7" width="10.85546875" customWidth="1"/>
    <col min="8" max="8" width="12" customWidth="1"/>
  </cols>
  <sheetData>
    <row r="2" spans="1:10" ht="15.75">
      <c r="B2" s="173" t="s">
        <v>251</v>
      </c>
      <c r="C2" s="173"/>
      <c r="D2" s="173"/>
      <c r="E2" s="173"/>
      <c r="F2" s="173"/>
      <c r="G2" s="104"/>
    </row>
    <row r="3" spans="1:10" ht="15.75">
      <c r="A3" s="342" t="s">
        <v>530</v>
      </c>
      <c r="B3" s="174"/>
      <c r="C3" s="174">
        <v>2011</v>
      </c>
      <c r="D3" s="173"/>
      <c r="E3" s="173"/>
      <c r="F3" s="173"/>
      <c r="G3" s="104"/>
    </row>
    <row r="4" spans="1:10">
      <c r="A4" s="172"/>
      <c r="B4" s="172" t="s">
        <v>252</v>
      </c>
      <c r="C4" s="172" t="s">
        <v>253</v>
      </c>
      <c r="D4" s="172" t="s">
        <v>254</v>
      </c>
      <c r="E4" s="172" t="s">
        <v>255</v>
      </c>
      <c r="F4" s="172" t="s">
        <v>256</v>
      </c>
      <c r="G4" s="172" t="s">
        <v>257</v>
      </c>
      <c r="H4" s="172" t="s">
        <v>258</v>
      </c>
      <c r="I4" s="172" t="s">
        <v>259</v>
      </c>
      <c r="J4" s="172" t="s">
        <v>258</v>
      </c>
    </row>
    <row r="5" spans="1:10">
      <c r="A5" s="175"/>
      <c r="B5" s="175" t="s">
        <v>260</v>
      </c>
      <c r="C5" s="175" t="s">
        <v>261</v>
      </c>
      <c r="D5" s="175" t="s">
        <v>262</v>
      </c>
      <c r="E5" s="175" t="s">
        <v>263</v>
      </c>
      <c r="F5" s="175" t="s">
        <v>264</v>
      </c>
      <c r="G5" s="175" t="s">
        <v>265</v>
      </c>
      <c r="H5" s="175"/>
      <c r="I5" s="175" t="s">
        <v>266</v>
      </c>
      <c r="J5" s="175"/>
    </row>
    <row r="6" spans="1:10">
      <c r="A6" s="175"/>
      <c r="B6" s="175"/>
      <c r="C6" s="175"/>
      <c r="D6" s="175" t="s">
        <v>267</v>
      </c>
      <c r="E6" s="175" t="s">
        <v>268</v>
      </c>
      <c r="F6" s="175" t="s">
        <v>269</v>
      </c>
      <c r="G6" s="175" t="s">
        <v>270</v>
      </c>
      <c r="H6" s="175"/>
      <c r="I6" s="175" t="s">
        <v>271</v>
      </c>
      <c r="J6" s="175"/>
    </row>
    <row r="7" spans="1:10">
      <c r="A7" s="176"/>
      <c r="B7" s="176"/>
      <c r="C7" s="176"/>
      <c r="D7" s="176"/>
      <c r="E7" s="176" t="s">
        <v>272</v>
      </c>
      <c r="F7" s="176" t="s">
        <v>273</v>
      </c>
      <c r="G7" s="176"/>
      <c r="H7" s="176"/>
      <c r="I7" s="176"/>
      <c r="J7" s="176"/>
    </row>
    <row r="8" spans="1:10">
      <c r="A8" s="148" t="s">
        <v>304</v>
      </c>
      <c r="B8" s="199">
        <v>0</v>
      </c>
      <c r="C8" s="199"/>
      <c r="D8" s="199"/>
      <c r="E8" s="199">
        <v>0</v>
      </c>
      <c r="F8" s="199"/>
      <c r="G8" s="199">
        <v>0</v>
      </c>
      <c r="H8" s="199">
        <f>B8+E8+G8</f>
        <v>0</v>
      </c>
      <c r="I8" s="191"/>
      <c r="J8" s="191" t="s">
        <v>274</v>
      </c>
    </row>
    <row r="9" spans="1:10">
      <c r="A9" s="106" t="s">
        <v>275</v>
      </c>
      <c r="B9" s="199"/>
      <c r="C9" s="199"/>
      <c r="D9" s="199"/>
      <c r="E9" s="199"/>
      <c r="F9" s="199"/>
      <c r="G9" s="199"/>
      <c r="H9" s="199"/>
      <c r="I9" s="191"/>
      <c r="J9" s="191" t="s">
        <v>276</v>
      </c>
    </row>
    <row r="10" spans="1:10">
      <c r="A10" s="148" t="s">
        <v>277</v>
      </c>
      <c r="B10" s="199" t="s">
        <v>274</v>
      </c>
      <c r="C10" s="199" t="s">
        <v>274</v>
      </c>
      <c r="D10" s="199"/>
      <c r="E10" s="199"/>
      <c r="F10" s="199"/>
      <c r="G10" s="199"/>
      <c r="H10" s="199"/>
      <c r="I10" s="191"/>
      <c r="J10" s="191" t="s">
        <v>274</v>
      </c>
    </row>
    <row r="11" spans="1:10">
      <c r="A11" s="178" t="s">
        <v>278</v>
      </c>
      <c r="B11" s="200"/>
      <c r="C11" s="200"/>
      <c r="D11" s="200"/>
      <c r="E11" s="200"/>
      <c r="F11" s="200"/>
      <c r="G11" s="200"/>
      <c r="H11" s="200"/>
      <c r="I11" s="201"/>
      <c r="J11" s="201"/>
    </row>
    <row r="12" spans="1:10">
      <c r="A12" s="179" t="s">
        <v>279</v>
      </c>
      <c r="B12" s="202"/>
      <c r="C12" s="202"/>
      <c r="D12" s="202"/>
      <c r="E12" s="202"/>
      <c r="F12" s="202"/>
      <c r="G12" s="202"/>
      <c r="H12" s="202"/>
      <c r="I12" s="203"/>
      <c r="J12" s="203" t="s">
        <v>274</v>
      </c>
    </row>
    <row r="13" spans="1:10">
      <c r="A13" s="178" t="s">
        <v>280</v>
      </c>
      <c r="B13" s="200"/>
      <c r="C13" s="200"/>
      <c r="D13" s="200"/>
      <c r="E13" s="200"/>
      <c r="F13" s="200"/>
      <c r="G13" s="200"/>
      <c r="H13" s="200"/>
      <c r="I13" s="201"/>
      <c r="J13" s="201"/>
    </row>
    <row r="14" spans="1:10">
      <c r="A14" s="180" t="s">
        <v>281</v>
      </c>
      <c r="B14" s="204"/>
      <c r="C14" s="204"/>
      <c r="D14" s="204"/>
      <c r="E14" s="204"/>
      <c r="F14" s="204"/>
      <c r="G14" s="204"/>
      <c r="H14" s="204"/>
      <c r="I14" s="205"/>
      <c r="J14" s="205"/>
    </row>
    <row r="15" spans="1:10">
      <c r="A15" s="179" t="s">
        <v>282</v>
      </c>
      <c r="B15" s="202"/>
      <c r="C15" s="202"/>
      <c r="D15" s="202"/>
      <c r="E15" s="202"/>
      <c r="F15" s="202"/>
      <c r="G15" s="202"/>
      <c r="H15" s="202"/>
      <c r="I15" s="203"/>
      <c r="J15" s="203" t="s">
        <v>274</v>
      </c>
    </row>
    <row r="16" spans="1:10">
      <c r="A16" s="181" t="s">
        <v>283</v>
      </c>
      <c r="B16" s="199"/>
      <c r="C16" s="199"/>
      <c r="D16" s="199"/>
      <c r="E16" s="199"/>
      <c r="F16" s="199"/>
      <c r="G16" s="199">
        <v>0</v>
      </c>
      <c r="H16" s="199">
        <f>G16</f>
        <v>0</v>
      </c>
      <c r="I16" s="191"/>
      <c r="J16" s="191" t="s">
        <v>274</v>
      </c>
    </row>
    <row r="17" spans="1:10">
      <c r="A17" s="181" t="s">
        <v>284</v>
      </c>
      <c r="B17" s="199"/>
      <c r="C17" s="199"/>
      <c r="D17" s="199"/>
      <c r="E17" s="199"/>
      <c r="F17" s="199"/>
      <c r="G17" s="199"/>
      <c r="H17" s="199"/>
      <c r="I17" s="191"/>
      <c r="J17" s="191" t="s">
        <v>276</v>
      </c>
    </row>
    <row r="18" spans="1:10">
      <c r="A18" s="178" t="s">
        <v>285</v>
      </c>
      <c r="B18" s="200"/>
      <c r="C18" s="200"/>
      <c r="D18" s="200"/>
      <c r="E18" s="200"/>
      <c r="F18" s="200"/>
      <c r="G18" s="200"/>
      <c r="H18" s="200"/>
      <c r="I18" s="201"/>
      <c r="J18" s="201"/>
    </row>
    <row r="19" spans="1:10">
      <c r="A19" s="179" t="s">
        <v>263</v>
      </c>
      <c r="B19" s="202"/>
      <c r="C19" s="202"/>
      <c r="D19" s="202"/>
      <c r="E19" s="202"/>
      <c r="F19" s="202"/>
      <c r="G19" s="202"/>
      <c r="H19" s="202"/>
      <c r="I19" s="203"/>
      <c r="J19" s="203"/>
    </row>
    <row r="20" spans="1:10">
      <c r="A20" s="181" t="s">
        <v>286</v>
      </c>
      <c r="B20" s="199"/>
      <c r="C20" s="199" t="s">
        <v>274</v>
      </c>
      <c r="D20" s="199"/>
      <c r="E20" s="199"/>
      <c r="F20" s="199"/>
      <c r="G20" s="199"/>
      <c r="H20" s="199"/>
      <c r="I20" s="191"/>
      <c r="J20" s="191"/>
    </row>
    <row r="21" spans="1:10">
      <c r="A21" s="148" t="s">
        <v>305</v>
      </c>
      <c r="B21" s="182">
        <f>SUM(B8:B20)</f>
        <v>0</v>
      </c>
      <c r="C21" s="182">
        <f t="shared" ref="C21:H21" si="0">SUM(C8:C20)</f>
        <v>0</v>
      </c>
      <c r="D21" s="182">
        <f t="shared" si="0"/>
        <v>0</v>
      </c>
      <c r="E21" s="182">
        <f t="shared" si="0"/>
        <v>0</v>
      </c>
      <c r="F21" s="182">
        <f t="shared" si="0"/>
        <v>0</v>
      </c>
      <c r="G21" s="182">
        <f t="shared" si="0"/>
        <v>0</v>
      </c>
      <c r="H21" s="182">
        <f t="shared" si="0"/>
        <v>0</v>
      </c>
      <c r="I21" s="183">
        <f>H21</f>
        <v>0</v>
      </c>
      <c r="J21" s="183">
        <f>I21</f>
        <v>0</v>
      </c>
    </row>
    <row r="22" spans="1:10">
      <c r="A22" s="178" t="s">
        <v>278</v>
      </c>
      <c r="B22" s="200"/>
      <c r="C22" s="200"/>
      <c r="D22" s="200"/>
      <c r="E22" s="200"/>
      <c r="F22" s="200"/>
      <c r="G22" s="200"/>
      <c r="H22" s="200"/>
      <c r="I22" s="201"/>
      <c r="J22" s="201"/>
    </row>
    <row r="23" spans="1:10">
      <c r="A23" s="179" t="s">
        <v>279</v>
      </c>
      <c r="B23" s="202"/>
      <c r="C23" s="202"/>
      <c r="D23" s="202"/>
      <c r="E23" s="202"/>
      <c r="F23" s="202"/>
      <c r="G23" s="202"/>
      <c r="H23" s="202"/>
      <c r="I23" s="203"/>
      <c r="J23" s="203" t="s">
        <v>276</v>
      </c>
    </row>
    <row r="24" spans="1:10">
      <c r="A24" s="178" t="s">
        <v>280</v>
      </c>
      <c r="B24" s="200"/>
      <c r="C24" s="200"/>
      <c r="D24" s="200"/>
      <c r="E24" s="200"/>
      <c r="F24" s="200"/>
      <c r="G24" s="200"/>
      <c r="H24" s="200"/>
      <c r="I24" s="201"/>
      <c r="J24" s="201"/>
    </row>
    <row r="25" spans="1:10">
      <c r="A25" s="180" t="s">
        <v>281</v>
      </c>
      <c r="B25" s="204"/>
      <c r="C25" s="204"/>
      <c r="D25" s="204"/>
      <c r="E25" s="204"/>
      <c r="F25" s="204"/>
      <c r="G25" s="204"/>
      <c r="H25" s="204"/>
      <c r="I25" s="205"/>
      <c r="J25" s="205"/>
    </row>
    <row r="26" spans="1:10">
      <c r="A26" s="179" t="s">
        <v>282</v>
      </c>
      <c r="B26" s="202"/>
      <c r="C26" s="202"/>
      <c r="D26" s="202"/>
      <c r="E26" s="202"/>
      <c r="F26" s="202"/>
      <c r="G26" s="202"/>
      <c r="H26" s="202"/>
      <c r="I26" s="203"/>
      <c r="J26" s="203" t="s">
        <v>276</v>
      </c>
    </row>
    <row r="27" spans="1:10">
      <c r="A27" s="106"/>
      <c r="B27" s="199"/>
      <c r="C27" s="199"/>
      <c r="D27" s="199"/>
      <c r="E27" s="199"/>
      <c r="F27" s="199"/>
      <c r="G27" s="199"/>
      <c r="H27" s="199"/>
      <c r="I27" s="191"/>
      <c r="J27" s="191"/>
    </row>
    <row r="28" spans="1:10">
      <c r="A28" s="106" t="s">
        <v>287</v>
      </c>
      <c r="B28" s="199"/>
      <c r="C28" s="199"/>
      <c r="D28" s="199"/>
      <c r="E28" s="199"/>
      <c r="F28" s="199"/>
      <c r="G28" s="199">
        <f>'TE ARDHURAT 2010'!F34</f>
        <v>1918365.3</v>
      </c>
      <c r="H28" s="199">
        <f>G28</f>
        <v>1918365.3</v>
      </c>
      <c r="I28" s="191"/>
      <c r="J28" s="191" t="s">
        <v>274</v>
      </c>
    </row>
    <row r="29" spans="1:10">
      <c r="A29" s="106" t="s">
        <v>288</v>
      </c>
      <c r="B29" s="199"/>
      <c r="C29" s="199"/>
      <c r="D29" s="199"/>
      <c r="E29" s="199"/>
      <c r="F29" s="199"/>
      <c r="G29" s="199"/>
      <c r="H29" s="199"/>
      <c r="I29" s="191"/>
      <c r="J29" s="191" t="s">
        <v>276</v>
      </c>
    </row>
    <row r="30" spans="1:10">
      <c r="A30" s="106" t="s">
        <v>289</v>
      </c>
      <c r="B30" s="199">
        <v>100000</v>
      </c>
      <c r="C30" s="199"/>
      <c r="D30" s="199"/>
      <c r="E30" s="199">
        <v>0</v>
      </c>
      <c r="F30" s="199"/>
      <c r="G30" s="199"/>
      <c r="H30" s="199"/>
      <c r="I30" s="191"/>
      <c r="J30" s="191" t="s">
        <v>274</v>
      </c>
    </row>
    <row r="31" spans="1:10">
      <c r="A31" s="106" t="s">
        <v>290</v>
      </c>
      <c r="B31" s="199"/>
      <c r="C31" s="199"/>
      <c r="D31" s="199"/>
      <c r="E31" s="199"/>
      <c r="F31" s="199"/>
      <c r="G31" s="199"/>
      <c r="H31" s="199"/>
      <c r="I31" s="191"/>
      <c r="J31" s="191" t="s">
        <v>276</v>
      </c>
    </row>
    <row r="32" spans="1:10">
      <c r="A32" s="148" t="s">
        <v>551</v>
      </c>
      <c r="B32" s="182">
        <f>SUM(B21:B31)</f>
        <v>100000</v>
      </c>
      <c r="C32" s="182"/>
      <c r="D32" s="182"/>
      <c r="E32" s="182"/>
      <c r="F32" s="182"/>
      <c r="G32" s="182">
        <f>G28+G21</f>
        <v>1918365.3</v>
      </c>
      <c r="H32" s="182">
        <f>B32+E32+G32</f>
        <v>2018365.3</v>
      </c>
      <c r="I32" s="183">
        <f>H32</f>
        <v>2018365.3</v>
      </c>
      <c r="J32" s="183">
        <f>I32</f>
        <v>2018365.3</v>
      </c>
    </row>
    <row r="33" spans="1:10">
      <c r="A33" s="106"/>
      <c r="B33" s="177"/>
      <c r="C33" s="177"/>
      <c r="D33" s="177"/>
      <c r="E33" s="177"/>
      <c r="F33" s="177"/>
      <c r="G33" s="177"/>
      <c r="H33" s="177"/>
      <c r="I33" s="146"/>
      <c r="J33" s="146"/>
    </row>
  </sheetData>
  <pageMargins left="0.38" right="0.33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6"/>
  <sheetViews>
    <sheetView topLeftCell="A10" workbookViewId="0">
      <selection activeCell="A2" sqref="A2:H28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>
      <c r="B2" s="104" t="s">
        <v>102</v>
      </c>
      <c r="E2" t="s">
        <v>590</v>
      </c>
    </row>
    <row r="3" spans="1:8">
      <c r="B3" s="342" t="s">
        <v>530</v>
      </c>
    </row>
    <row r="4" spans="1:8" ht="15.75">
      <c r="A4" s="335" t="s">
        <v>291</v>
      </c>
      <c r="B4" s="335"/>
      <c r="C4" s="335"/>
      <c r="D4" s="335"/>
      <c r="E4" s="335"/>
      <c r="F4" s="335"/>
      <c r="G4" s="335"/>
      <c r="H4" s="335"/>
    </row>
    <row r="5" spans="1:8">
      <c r="A5" s="184"/>
      <c r="B5" s="185"/>
      <c r="C5" s="185"/>
      <c r="D5" s="185"/>
      <c r="E5" s="185"/>
      <c r="F5" s="185"/>
      <c r="G5" s="186"/>
      <c r="H5" s="187"/>
    </row>
    <row r="6" spans="1:8">
      <c r="A6" s="184"/>
      <c r="B6" s="185"/>
      <c r="C6" s="185"/>
      <c r="D6" s="185"/>
      <c r="E6" s="185"/>
      <c r="F6" s="185"/>
      <c r="G6" s="186"/>
      <c r="H6" s="187"/>
    </row>
    <row r="7" spans="1:8" ht="51">
      <c r="A7" s="357"/>
      <c r="B7" s="358" t="s">
        <v>292</v>
      </c>
      <c r="C7" s="359" t="s">
        <v>52</v>
      </c>
      <c r="D7" s="359" t="s">
        <v>53</v>
      </c>
      <c r="E7" s="359" t="s">
        <v>55</v>
      </c>
      <c r="F7" s="359" t="s">
        <v>293</v>
      </c>
      <c r="G7" s="359" t="s">
        <v>239</v>
      </c>
      <c r="H7" s="187"/>
    </row>
    <row r="8" spans="1:8">
      <c r="A8" s="360"/>
      <c r="B8" s="361"/>
      <c r="C8" s="361"/>
      <c r="D8" s="361"/>
      <c r="E8" s="361"/>
      <c r="F8" s="361"/>
      <c r="G8" s="360"/>
      <c r="H8" s="187"/>
    </row>
    <row r="9" spans="1:8">
      <c r="A9" s="362" t="s">
        <v>128</v>
      </c>
      <c r="B9" s="363" t="s">
        <v>591</v>
      </c>
      <c r="C9" s="364">
        <v>0</v>
      </c>
      <c r="D9" s="365">
        <v>0</v>
      </c>
      <c r="E9" s="366">
        <v>0</v>
      </c>
      <c r="F9" s="366">
        <v>0</v>
      </c>
      <c r="G9" s="366">
        <f t="shared" ref="G9:G15" si="0">SUM(C9:F9)</f>
        <v>0</v>
      </c>
      <c r="H9" s="187"/>
    </row>
    <row r="10" spans="1:8">
      <c r="A10" s="362"/>
      <c r="B10" s="363" t="s">
        <v>294</v>
      </c>
      <c r="C10" s="365">
        <v>0</v>
      </c>
      <c r="D10" s="365">
        <v>0</v>
      </c>
      <c r="E10" s="366">
        <v>28755806</v>
      </c>
      <c r="F10" s="366">
        <v>258218</v>
      </c>
      <c r="G10" s="366">
        <f t="shared" si="0"/>
        <v>29014024</v>
      </c>
      <c r="H10" s="187"/>
    </row>
    <row r="11" spans="1:8">
      <c r="A11" s="362"/>
      <c r="B11" s="363" t="s">
        <v>295</v>
      </c>
      <c r="C11" s="365">
        <v>0</v>
      </c>
      <c r="D11" s="365">
        <v>0</v>
      </c>
      <c r="E11" s="366">
        <v>0</v>
      </c>
      <c r="F11" s="366">
        <v>0</v>
      </c>
      <c r="G11" s="366">
        <f t="shared" si="0"/>
        <v>0</v>
      </c>
      <c r="H11" s="187"/>
    </row>
    <row r="12" spans="1:8">
      <c r="A12" s="367"/>
      <c r="B12" s="368" t="s">
        <v>592</v>
      </c>
      <c r="C12" s="369">
        <f>C9+C10-C11</f>
        <v>0</v>
      </c>
      <c r="D12" s="369">
        <f>SUM(D9:D11)</f>
        <v>0</v>
      </c>
      <c r="E12" s="369">
        <f>SUM(E9:E11)</f>
        <v>28755806</v>
      </c>
      <c r="F12" s="370">
        <f>SUM(F9:F11)</f>
        <v>258218</v>
      </c>
      <c r="G12" s="371">
        <f t="shared" si="0"/>
        <v>29014024</v>
      </c>
      <c r="H12" s="188"/>
    </row>
    <row r="13" spans="1:8">
      <c r="A13" s="360"/>
      <c r="B13" s="361"/>
      <c r="C13" s="361"/>
      <c r="D13" s="361"/>
      <c r="E13" s="361"/>
      <c r="F13" s="361"/>
      <c r="G13" s="366">
        <f t="shared" si="0"/>
        <v>0</v>
      </c>
      <c r="H13" s="188"/>
    </row>
    <row r="14" spans="1:8">
      <c r="A14" s="362" t="s">
        <v>129</v>
      </c>
      <c r="B14" s="363" t="s">
        <v>593</v>
      </c>
      <c r="C14" s="365">
        <v>0</v>
      </c>
      <c r="D14" s="365">
        <v>0</v>
      </c>
      <c r="E14" s="365"/>
      <c r="F14" s="365"/>
      <c r="G14" s="366">
        <f t="shared" si="0"/>
        <v>0</v>
      </c>
      <c r="H14" s="187"/>
    </row>
    <row r="15" spans="1:8">
      <c r="A15" s="360"/>
      <c r="B15" s="360" t="s">
        <v>296</v>
      </c>
      <c r="C15" s="372">
        <v>0</v>
      </c>
      <c r="D15" s="372">
        <v>0</v>
      </c>
      <c r="E15" s="372">
        <v>2428392</v>
      </c>
      <c r="F15" s="372">
        <v>24308</v>
      </c>
      <c r="G15" s="366">
        <f t="shared" si="0"/>
        <v>2452700</v>
      </c>
      <c r="H15" s="187"/>
    </row>
    <row r="16" spans="1:8">
      <c r="A16" s="362"/>
      <c r="B16" s="363" t="s">
        <v>297</v>
      </c>
      <c r="C16" s="365">
        <v>0</v>
      </c>
      <c r="D16" s="365">
        <v>0</v>
      </c>
      <c r="E16" s="365"/>
      <c r="F16" s="365">
        <v>0</v>
      </c>
      <c r="G16" s="366">
        <v>0</v>
      </c>
      <c r="H16" s="187"/>
    </row>
    <row r="17" spans="1:8">
      <c r="A17" s="367"/>
      <c r="B17" s="373" t="s">
        <v>594</v>
      </c>
      <c r="C17" s="369">
        <f>SUM(C14:C16)</f>
        <v>0</v>
      </c>
      <c r="D17" s="369">
        <f>SUM(D14:D16)</f>
        <v>0</v>
      </c>
      <c r="E17" s="369">
        <f>SUM(E14:E16)</f>
        <v>2428392</v>
      </c>
      <c r="F17" s="370">
        <f>SUM(F14:F16)</f>
        <v>24308</v>
      </c>
      <c r="G17" s="370">
        <f>SUM(G14:G16)</f>
        <v>2452700</v>
      </c>
      <c r="H17" s="187"/>
    </row>
    <row r="18" spans="1:8">
      <c r="A18" s="362"/>
      <c r="B18" s="360"/>
      <c r="C18" s="365"/>
      <c r="D18" s="365"/>
      <c r="E18" s="366"/>
      <c r="F18" s="366"/>
      <c r="G18" s="366">
        <f t="shared" ref="G18:G26" si="1">SUM(C18:F18)</f>
        <v>0</v>
      </c>
      <c r="H18" s="187"/>
    </row>
    <row r="19" spans="1:8">
      <c r="A19" s="362" t="s">
        <v>130</v>
      </c>
      <c r="B19" s="363" t="s">
        <v>595</v>
      </c>
      <c r="C19" s="365">
        <v>0</v>
      </c>
      <c r="D19" s="365">
        <v>0</v>
      </c>
      <c r="E19" s="366"/>
      <c r="F19" s="366">
        <v>0</v>
      </c>
      <c r="G19" s="366">
        <f t="shared" si="1"/>
        <v>0</v>
      </c>
      <c r="H19" s="187"/>
    </row>
    <row r="20" spans="1:8">
      <c r="A20" s="362"/>
      <c r="B20" s="363" t="s">
        <v>294</v>
      </c>
      <c r="C20" s="365">
        <v>0</v>
      </c>
      <c r="D20" s="365">
        <v>0</v>
      </c>
      <c r="E20" s="366"/>
      <c r="F20" s="366">
        <v>0</v>
      </c>
      <c r="G20" s="366">
        <f t="shared" si="1"/>
        <v>0</v>
      </c>
      <c r="H20" s="187"/>
    </row>
    <row r="21" spans="1:8">
      <c r="A21" s="362"/>
      <c r="B21" s="363" t="s">
        <v>295</v>
      </c>
      <c r="C21" s="365">
        <v>0</v>
      </c>
      <c r="D21" s="365">
        <v>0</v>
      </c>
      <c r="E21" s="366"/>
      <c r="F21" s="366">
        <v>0</v>
      </c>
      <c r="G21" s="366">
        <f t="shared" si="1"/>
        <v>0</v>
      </c>
      <c r="H21" s="187"/>
    </row>
    <row r="22" spans="1:8">
      <c r="A22" s="367"/>
      <c r="B22" s="374" t="s">
        <v>596</v>
      </c>
      <c r="C22" s="369">
        <f>C19+C20-C21</f>
        <v>0</v>
      </c>
      <c r="D22" s="369">
        <f>D19+D20-D21</f>
        <v>0</v>
      </c>
      <c r="E22" s="369">
        <f>E19+E20-E21</f>
        <v>0</v>
      </c>
      <c r="F22" s="370">
        <f>F19+F20-F21</f>
        <v>0</v>
      </c>
      <c r="G22" s="371">
        <f t="shared" si="1"/>
        <v>0</v>
      </c>
      <c r="H22" s="187"/>
    </row>
    <row r="23" spans="1:8">
      <c r="A23" s="360"/>
      <c r="B23" s="360"/>
      <c r="C23" s="360"/>
      <c r="D23" s="360"/>
      <c r="E23" s="360"/>
      <c r="F23" s="360"/>
      <c r="G23" s="366">
        <f t="shared" si="1"/>
        <v>0</v>
      </c>
      <c r="H23" s="187"/>
    </row>
    <row r="24" spans="1:8">
      <c r="A24" s="367" t="s">
        <v>131</v>
      </c>
      <c r="B24" s="374" t="s">
        <v>597</v>
      </c>
      <c r="C24" s="375">
        <f>C9-C14-C19</f>
        <v>0</v>
      </c>
      <c r="D24" s="375">
        <f>D9-D14-D19</f>
        <v>0</v>
      </c>
      <c r="E24" s="375">
        <f>E9-E14-E19</f>
        <v>0</v>
      </c>
      <c r="F24" s="371">
        <f>F9-F14</f>
        <v>0</v>
      </c>
      <c r="G24" s="371">
        <f>G9-G14</f>
        <v>0</v>
      </c>
      <c r="H24" s="187"/>
    </row>
    <row r="25" spans="1:8">
      <c r="A25" s="362"/>
      <c r="B25" s="360"/>
      <c r="C25" s="365"/>
      <c r="D25" s="365"/>
      <c r="E25" s="366"/>
      <c r="F25" s="366"/>
      <c r="G25" s="366">
        <f t="shared" si="1"/>
        <v>0</v>
      </c>
      <c r="H25" s="187"/>
    </row>
    <row r="26" spans="1:8">
      <c r="A26" s="367"/>
      <c r="B26" s="374" t="s">
        <v>598</v>
      </c>
      <c r="C26" s="375">
        <f>C12-C17-C22</f>
        <v>0</v>
      </c>
      <c r="D26" s="375">
        <f>D12-D17-D22</f>
        <v>0</v>
      </c>
      <c r="E26" s="375">
        <f>E12-E17-E22</f>
        <v>26327414</v>
      </c>
      <c r="F26" s="371">
        <f>F12-F17-F22</f>
        <v>233910</v>
      </c>
      <c r="G26" s="371">
        <f t="shared" si="1"/>
        <v>26561324</v>
      </c>
      <c r="H26" s="187"/>
    </row>
  </sheetData>
  <mergeCells count="1">
    <mergeCell ref="A4:H4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26" workbookViewId="0">
      <selection sqref="A1:J46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117"/>
      <c r="C2" s="118"/>
      <c r="D2" s="118"/>
      <c r="E2" s="118"/>
      <c r="F2" s="118"/>
      <c r="G2" s="118"/>
      <c r="H2" s="118"/>
      <c r="I2" s="118"/>
      <c r="J2" s="119"/>
    </row>
    <row r="3" spans="1:12">
      <c r="B3" s="17"/>
      <c r="C3" s="16"/>
      <c r="D3" s="16"/>
      <c r="E3" s="16"/>
      <c r="F3" s="16"/>
      <c r="G3" s="16"/>
      <c r="H3" s="16"/>
      <c r="I3" s="16"/>
      <c r="J3" s="18"/>
    </row>
    <row r="4" spans="1:12" ht="18">
      <c r="A4" s="120"/>
      <c r="B4" s="336" t="s">
        <v>184</v>
      </c>
      <c r="C4" s="337"/>
      <c r="D4" s="337"/>
      <c r="E4" s="337"/>
      <c r="F4" s="337"/>
      <c r="G4" s="337"/>
      <c r="H4" s="337"/>
      <c r="I4" s="337"/>
      <c r="J4" s="338"/>
      <c r="K4" s="120"/>
      <c r="L4" s="120"/>
    </row>
    <row r="5" spans="1:12">
      <c r="A5" s="121"/>
      <c r="B5" s="122"/>
      <c r="C5" s="123" t="s">
        <v>185</v>
      </c>
      <c r="D5" s="149"/>
      <c r="E5" s="149"/>
      <c r="F5" s="149"/>
      <c r="G5" s="150"/>
      <c r="H5" s="150"/>
      <c r="I5" s="124"/>
      <c r="J5" s="125"/>
      <c r="K5" s="121"/>
      <c r="L5" s="121"/>
    </row>
    <row r="6" spans="1:12">
      <c r="A6" s="121"/>
      <c r="B6" s="122"/>
      <c r="C6" s="126"/>
      <c r="D6" s="143" t="s">
        <v>240</v>
      </c>
      <c r="E6" s="143"/>
      <c r="F6" s="143"/>
      <c r="G6" s="143"/>
      <c r="H6" s="143"/>
      <c r="I6" s="127"/>
      <c r="J6" s="125"/>
      <c r="K6" s="121"/>
      <c r="L6" s="121"/>
    </row>
    <row r="7" spans="1:12">
      <c r="A7" s="121"/>
      <c r="B7" s="122"/>
      <c r="C7" s="126"/>
      <c r="D7" s="143" t="s">
        <v>241</v>
      </c>
      <c r="E7" s="143"/>
      <c r="F7" s="143"/>
      <c r="G7" s="143"/>
      <c r="H7" s="143"/>
      <c r="I7" s="127"/>
      <c r="J7" s="125"/>
      <c r="K7" s="121"/>
      <c r="L7" s="121"/>
    </row>
    <row r="8" spans="1:12">
      <c r="A8" s="121"/>
      <c r="B8" s="122"/>
      <c r="C8" s="126" t="s">
        <v>188</v>
      </c>
      <c r="D8" s="145"/>
      <c r="E8" s="145"/>
      <c r="F8" s="145"/>
      <c r="G8" s="145"/>
      <c r="H8" s="145"/>
      <c r="I8" s="127"/>
      <c r="J8" s="125"/>
      <c r="K8" s="121"/>
      <c r="L8" s="121"/>
    </row>
    <row r="9" spans="1:12">
      <c r="A9" s="121"/>
      <c r="B9" s="122"/>
      <c r="C9" s="126"/>
      <c r="D9" s="143"/>
      <c r="E9" s="143" t="s">
        <v>242</v>
      </c>
      <c r="F9" s="143"/>
      <c r="G9" s="145"/>
      <c r="H9" s="145"/>
      <c r="I9" s="127"/>
      <c r="J9" s="125"/>
      <c r="K9" s="121"/>
      <c r="L9" s="121"/>
    </row>
    <row r="10" spans="1:12">
      <c r="A10" s="121"/>
      <c r="B10" s="122"/>
      <c r="C10" s="129"/>
      <c r="D10" s="151"/>
      <c r="E10" s="143" t="s">
        <v>243</v>
      </c>
      <c r="F10" s="143"/>
      <c r="G10" s="145"/>
      <c r="H10" s="145"/>
      <c r="I10" s="127"/>
      <c r="J10" s="125"/>
      <c r="K10" s="121"/>
      <c r="L10" s="121"/>
    </row>
    <row r="11" spans="1:12">
      <c r="A11" s="121"/>
      <c r="B11" s="122"/>
      <c r="C11" s="130"/>
      <c r="D11" s="152"/>
      <c r="E11" s="152" t="s">
        <v>244</v>
      </c>
      <c r="F11" s="152"/>
      <c r="G11" s="152"/>
      <c r="H11" s="152"/>
      <c r="I11" s="131"/>
      <c r="J11" s="125"/>
      <c r="K11" s="121"/>
      <c r="L11" s="121"/>
    </row>
    <row r="12" spans="1:12">
      <c r="B12" s="17"/>
      <c r="C12" s="16"/>
      <c r="D12" s="16"/>
      <c r="E12" s="16"/>
      <c r="F12" s="16"/>
      <c r="G12" s="16"/>
      <c r="H12" s="16"/>
      <c r="I12" s="16"/>
      <c r="J12" s="18"/>
    </row>
    <row r="13" spans="1:12">
      <c r="B13" s="17"/>
      <c r="C13" s="16"/>
      <c r="D13" s="16"/>
      <c r="E13" s="16"/>
      <c r="F13" s="16"/>
      <c r="G13" s="16"/>
      <c r="H13" s="16"/>
      <c r="I13" s="16"/>
      <c r="J13" s="18"/>
    </row>
    <row r="14" spans="1:12">
      <c r="B14" s="17"/>
      <c r="C14" s="16"/>
      <c r="D14" s="339"/>
      <c r="E14" s="339"/>
      <c r="F14" s="153"/>
      <c r="G14" s="340"/>
      <c r="H14" s="340"/>
      <c r="I14" s="340"/>
      <c r="J14" s="18"/>
    </row>
    <row r="15" spans="1:12">
      <c r="B15" s="17"/>
      <c r="C15" s="16"/>
      <c r="D15" s="339"/>
      <c r="E15" s="339"/>
      <c r="F15" s="153"/>
      <c r="G15" s="153"/>
      <c r="H15" s="153"/>
      <c r="I15" s="153"/>
      <c r="J15" s="18"/>
    </row>
    <row r="16" spans="1:12">
      <c r="B16" s="17"/>
      <c r="C16" s="16"/>
      <c r="D16" s="143"/>
      <c r="E16" s="143"/>
      <c r="F16" s="143"/>
      <c r="G16" s="143"/>
      <c r="H16" s="143"/>
      <c r="I16" s="143"/>
      <c r="J16" s="18"/>
    </row>
    <row r="17" spans="2:10">
      <c r="B17" s="17"/>
      <c r="C17" s="147" t="s">
        <v>245</v>
      </c>
      <c r="D17" s="147"/>
      <c r="E17" s="147" t="s">
        <v>246</v>
      </c>
      <c r="F17" s="147"/>
      <c r="G17" s="147"/>
      <c r="H17" s="147"/>
      <c r="I17" s="147"/>
      <c r="J17" s="18"/>
    </row>
    <row r="18" spans="2:10">
      <c r="B18" s="17"/>
      <c r="C18" s="147"/>
      <c r="D18" s="147"/>
      <c r="E18" s="147"/>
      <c r="F18" s="147"/>
      <c r="G18" s="147"/>
      <c r="H18" s="147"/>
      <c r="I18" s="147"/>
      <c r="J18" s="18"/>
    </row>
    <row r="19" spans="2:10">
      <c r="B19" s="17"/>
      <c r="C19" s="16"/>
      <c r="D19" s="16"/>
      <c r="E19" s="16"/>
      <c r="F19" s="16"/>
      <c r="G19" s="16"/>
      <c r="H19" s="16"/>
      <c r="I19" s="16"/>
      <c r="J19" s="18"/>
    </row>
    <row r="20" spans="2:10">
      <c r="B20" s="17"/>
      <c r="C20" s="16"/>
      <c r="D20" s="16"/>
      <c r="E20" s="16"/>
      <c r="F20" s="16"/>
      <c r="G20" s="16"/>
      <c r="H20" s="16"/>
      <c r="I20" s="16"/>
      <c r="J20" s="18"/>
    </row>
    <row r="21" spans="2:10">
      <c r="B21" s="17"/>
      <c r="C21" s="16"/>
      <c r="D21" s="16"/>
      <c r="E21" s="16"/>
      <c r="F21" s="16"/>
      <c r="G21" s="16"/>
      <c r="H21" s="16"/>
      <c r="I21" s="16"/>
      <c r="J21" s="18"/>
    </row>
    <row r="22" spans="2:10">
      <c r="B22" s="17"/>
      <c r="C22" s="16"/>
      <c r="D22" s="16"/>
      <c r="E22" s="16"/>
      <c r="F22" s="16"/>
      <c r="G22" s="16"/>
      <c r="H22" s="16"/>
      <c r="I22" s="16"/>
      <c r="J22" s="18"/>
    </row>
    <row r="23" spans="2:10">
      <c r="B23" s="17"/>
      <c r="C23" s="16"/>
      <c r="D23" s="16"/>
      <c r="E23" s="16"/>
      <c r="F23" s="16"/>
      <c r="G23" s="16"/>
      <c r="H23" s="16"/>
      <c r="I23" s="16"/>
      <c r="J23" s="18"/>
    </row>
    <row r="24" spans="2:10">
      <c r="B24" s="17"/>
      <c r="C24" s="16"/>
      <c r="D24" s="16"/>
      <c r="E24" s="16"/>
      <c r="F24" s="16"/>
      <c r="G24" s="16"/>
      <c r="H24" s="16"/>
      <c r="I24" s="16"/>
      <c r="J24" s="18"/>
    </row>
    <row r="25" spans="2:10">
      <c r="B25" s="17"/>
      <c r="C25" s="16"/>
      <c r="D25" s="16"/>
      <c r="E25" s="16"/>
      <c r="F25" s="16"/>
      <c r="G25" s="16"/>
      <c r="H25" s="16"/>
      <c r="I25" s="16"/>
      <c r="J25" s="18"/>
    </row>
    <row r="26" spans="2:10">
      <c r="B26" s="17"/>
      <c r="C26" s="16"/>
      <c r="D26" s="16"/>
      <c r="E26" s="16"/>
      <c r="F26" s="16"/>
      <c r="G26" s="16"/>
      <c r="H26" s="16"/>
      <c r="I26" s="16"/>
      <c r="J26" s="18"/>
    </row>
    <row r="27" spans="2:10">
      <c r="B27" s="17"/>
      <c r="C27" s="16"/>
      <c r="D27" s="16"/>
      <c r="E27" s="16"/>
      <c r="F27" s="16"/>
      <c r="G27" s="16"/>
      <c r="H27" s="16"/>
      <c r="I27" s="16"/>
      <c r="J27" s="18"/>
    </row>
    <row r="28" spans="2:10">
      <c r="B28" s="17"/>
      <c r="C28" s="16"/>
      <c r="D28" s="16"/>
      <c r="E28" s="16"/>
      <c r="F28" s="16"/>
      <c r="G28" s="16"/>
      <c r="H28" s="16"/>
      <c r="I28" s="16"/>
      <c r="J28" s="18"/>
    </row>
    <row r="29" spans="2:10">
      <c r="B29" s="17"/>
      <c r="C29" s="16"/>
      <c r="D29" s="16"/>
      <c r="E29" s="16"/>
      <c r="F29" s="16"/>
      <c r="G29" s="16"/>
      <c r="H29" s="16"/>
      <c r="I29" s="16"/>
      <c r="J29" s="18"/>
    </row>
    <row r="30" spans="2:10">
      <c r="B30" s="17"/>
      <c r="C30" s="16"/>
      <c r="D30" s="16"/>
      <c r="E30" s="16"/>
      <c r="F30" s="16"/>
      <c r="G30" s="16"/>
      <c r="H30" s="16"/>
      <c r="I30" s="16"/>
      <c r="J30" s="18"/>
    </row>
    <row r="31" spans="2:10">
      <c r="B31" s="17"/>
      <c r="C31" s="16"/>
      <c r="D31" s="16"/>
      <c r="E31" s="16"/>
      <c r="F31" s="16"/>
      <c r="G31" s="16"/>
      <c r="H31" s="16"/>
      <c r="I31" s="16"/>
      <c r="J31" s="18"/>
    </row>
    <row r="32" spans="2:10">
      <c r="B32" s="17"/>
      <c r="C32" s="16"/>
      <c r="D32" s="16"/>
      <c r="E32" s="16"/>
      <c r="F32" s="16"/>
      <c r="G32" s="16"/>
      <c r="H32" s="16"/>
      <c r="I32" s="16"/>
      <c r="J32" s="18"/>
    </row>
    <row r="33" spans="1:12">
      <c r="B33" s="17"/>
      <c r="C33" s="16"/>
      <c r="D33" s="16"/>
      <c r="E33" s="16"/>
      <c r="F33" s="16"/>
      <c r="G33" s="16"/>
      <c r="H33" s="16"/>
      <c r="I33" s="16"/>
      <c r="J33" s="18"/>
    </row>
    <row r="34" spans="1:12">
      <c r="A34" s="44"/>
      <c r="B34" s="136"/>
      <c r="C34" s="137"/>
      <c r="D34" s="137"/>
      <c r="E34" s="137"/>
      <c r="F34" s="137"/>
      <c r="G34" s="137"/>
      <c r="H34" s="137"/>
      <c r="I34" s="342" t="s">
        <v>530</v>
      </c>
      <c r="J34" s="138"/>
      <c r="K34" s="44"/>
      <c r="L34" s="44"/>
    </row>
    <row r="35" spans="1:12" ht="15.75">
      <c r="A35" s="44"/>
      <c r="B35" s="136"/>
      <c r="C35" s="137"/>
      <c r="D35" s="137"/>
      <c r="E35" s="144"/>
      <c r="F35" s="144"/>
      <c r="G35" s="144"/>
      <c r="H35" s="144"/>
      <c r="I35" s="144"/>
      <c r="J35" s="138"/>
      <c r="K35" s="44"/>
      <c r="L35" s="44"/>
    </row>
    <row r="36" spans="1:12" ht="15.75">
      <c r="A36" s="44"/>
      <c r="B36" s="136"/>
      <c r="C36" s="137"/>
      <c r="D36" s="137"/>
      <c r="E36" s="144"/>
      <c r="F36" s="144"/>
      <c r="G36" s="144"/>
      <c r="H36" s="144"/>
      <c r="I36" s="144" t="s">
        <v>248</v>
      </c>
      <c r="J36" s="138"/>
      <c r="K36" s="44"/>
      <c r="L36" s="44"/>
    </row>
    <row r="37" spans="1:12" ht="15.75">
      <c r="A37" s="44"/>
      <c r="B37" s="136"/>
      <c r="C37" s="137"/>
      <c r="D37" s="137"/>
      <c r="E37" s="144" t="s">
        <v>247</v>
      </c>
      <c r="F37" s="144"/>
      <c r="G37" s="144"/>
      <c r="H37" s="144"/>
      <c r="I37" s="144" t="s">
        <v>249</v>
      </c>
      <c r="J37" s="138"/>
      <c r="K37" s="44"/>
      <c r="L37" s="44"/>
    </row>
    <row r="38" spans="1:12" ht="15.75">
      <c r="A38" s="44"/>
      <c r="B38" s="136"/>
      <c r="C38" s="137"/>
      <c r="D38" s="137"/>
      <c r="E38" s="144"/>
      <c r="F38" s="144" t="s">
        <v>250</v>
      </c>
      <c r="G38" s="144"/>
      <c r="H38" s="144"/>
      <c r="I38" s="15" t="s">
        <v>531</v>
      </c>
      <c r="J38" s="138"/>
      <c r="K38" s="44"/>
      <c r="L38" s="44"/>
    </row>
    <row r="39" spans="1:12">
      <c r="A39" s="44"/>
      <c r="B39" s="136"/>
      <c r="C39" s="154"/>
      <c r="D39" s="154"/>
      <c r="E39" s="154"/>
      <c r="F39" s="154"/>
      <c r="G39" s="341"/>
      <c r="H39" s="341"/>
      <c r="I39" s="341"/>
      <c r="J39" s="138"/>
      <c r="K39" s="44"/>
      <c r="L39" s="44"/>
    </row>
    <row r="40" spans="1:12" ht="15.75">
      <c r="B40" s="17"/>
      <c r="C40" s="16"/>
      <c r="D40" s="16"/>
      <c r="E40" s="155"/>
      <c r="F40" s="7" t="s">
        <v>518</v>
      </c>
      <c r="G40" s="286"/>
      <c r="H40" s="286"/>
      <c r="I40" s="286"/>
      <c r="J40" s="18"/>
    </row>
    <row r="41" spans="1:12">
      <c r="B41" s="17"/>
      <c r="C41" s="16"/>
      <c r="D41" s="16"/>
      <c r="E41" s="16"/>
      <c r="F41" s="16"/>
      <c r="G41" s="16"/>
      <c r="H41" s="16"/>
      <c r="I41" s="16"/>
      <c r="J41" s="18"/>
    </row>
    <row r="42" spans="1:12">
      <c r="B42" s="17"/>
      <c r="C42" s="16"/>
      <c r="D42" s="16"/>
      <c r="E42" s="16"/>
      <c r="F42" s="16"/>
      <c r="G42" s="16"/>
      <c r="H42" s="16"/>
      <c r="I42" s="16"/>
      <c r="J42" s="18"/>
    </row>
    <row r="43" spans="1:12">
      <c r="B43" s="139"/>
      <c r="C43" s="140"/>
      <c r="D43" s="140"/>
      <c r="E43" s="140"/>
      <c r="F43" s="140"/>
      <c r="G43" s="140"/>
      <c r="H43" s="140"/>
      <c r="I43" s="140"/>
      <c r="J43" s="141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15</vt:i4>
      </vt:variant>
    </vt:vector>
  </HeadingPairs>
  <TitlesOfParts>
    <vt:vector size="15" baseType="lpstr">
      <vt:lpstr>KAPAKU I BIL 2010</vt:lpstr>
      <vt:lpstr>AKTIVI 2010</vt:lpstr>
      <vt:lpstr>PASIVI 2010</vt:lpstr>
      <vt:lpstr>TE ARDHURAT 2010</vt:lpstr>
      <vt:lpstr>FLUKSI MET 1</vt:lpstr>
      <vt:lpstr>INVENTARI AKTIVEVE</vt:lpstr>
      <vt:lpstr>KAPITALI 2010</vt:lpstr>
      <vt:lpstr>AMORTIZIMET 2010</vt:lpstr>
      <vt:lpstr>KAPAKU I FUNDIT 2010</vt:lpstr>
      <vt:lpstr>SHENIME SHP 2010</vt:lpstr>
      <vt:lpstr>RAPORT </vt:lpstr>
      <vt:lpstr>Fleta1</vt:lpstr>
      <vt:lpstr>Fleta2</vt:lpstr>
      <vt:lpstr>Fleta3</vt:lpstr>
      <vt:lpstr>Fleta4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Shefqet Lusha</cp:lastModifiedBy>
  <cp:lastPrinted>2012-03-01T06:48:06Z</cp:lastPrinted>
  <dcterms:created xsi:type="dcterms:W3CDTF">2011-01-09T03:38:29Z</dcterms:created>
  <dcterms:modified xsi:type="dcterms:W3CDTF">2012-03-01T08:01:43Z</dcterms:modified>
</cp:coreProperties>
</file>