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8" activeTab="10"/>
  </bookViews>
  <sheets>
    <sheet name="KAPAKU I BIL 2010" sheetId="1" r:id="rId1"/>
    <sheet name="AKTIVI 2010" sheetId="2" r:id="rId2"/>
    <sheet name="PASIVI 2010" sheetId="3" r:id="rId3"/>
    <sheet name="TE ARDHURAT 2010" sheetId="4" r:id="rId4"/>
    <sheet name="FLUKSI MET 1" sheetId="5" r:id="rId5"/>
    <sheet name="INVENTARI AKTIVEVE" sheetId="7" r:id="rId6"/>
    <sheet name="KAPITALI 2010" sheetId="14" r:id="rId7"/>
    <sheet name="AMORTIZIMET 2010" sheetId="8" r:id="rId8"/>
    <sheet name="KAPAKU I FUNDIT 2010" sheetId="9" r:id="rId9"/>
    <sheet name="SHENIME SHP 2010" sheetId="10" r:id="rId10"/>
    <sheet name="Fleta12" sheetId="12" r:id="rId11"/>
  </sheets>
  <calcPr calcId="124519"/>
</workbook>
</file>

<file path=xl/calcChain.xml><?xml version="1.0" encoding="utf-8"?>
<calcChain xmlns="http://schemas.openxmlformats.org/spreadsheetml/2006/main">
  <c r="K35" i="3"/>
  <c r="G24" i="8"/>
  <c r="F24"/>
  <c r="F17"/>
  <c r="G17"/>
  <c r="E17"/>
  <c r="F12"/>
  <c r="G12"/>
  <c r="E12"/>
  <c r="H28" i="14"/>
  <c r="C32"/>
  <c r="D32"/>
  <c r="E32"/>
  <c r="F32"/>
  <c r="G32"/>
  <c r="H32"/>
  <c r="I32"/>
  <c r="B32"/>
  <c r="B21"/>
  <c r="E21"/>
  <c r="G21"/>
  <c r="H21"/>
  <c r="N19" i="7"/>
  <c r="M13"/>
  <c r="N15"/>
  <c r="K10"/>
  <c r="K11"/>
  <c r="K12"/>
  <c r="K13"/>
  <c r="K14"/>
  <c r="K15"/>
  <c r="K16"/>
  <c r="K17"/>
  <c r="K9"/>
  <c r="K8"/>
  <c r="G40" i="5"/>
  <c r="G30" i="4"/>
  <c r="F20"/>
  <c r="J41" i="3"/>
  <c r="J37"/>
  <c r="H44"/>
  <c r="G37" i="2"/>
  <c r="G25" i="8"/>
  <c r="E24"/>
  <c r="D24"/>
  <c r="C24"/>
  <c r="G23"/>
  <c r="F22"/>
  <c r="E22"/>
  <c r="D22"/>
  <c r="C22"/>
  <c r="G22" s="1"/>
  <c r="G21"/>
  <c r="G20"/>
  <c r="G19"/>
  <c r="G18"/>
  <c r="D17"/>
  <c r="C17"/>
  <c r="G15"/>
  <c r="G14"/>
  <c r="G13"/>
  <c r="E26"/>
  <c r="D12"/>
  <c r="D26" s="1"/>
  <c r="C12"/>
  <c r="C26" s="1"/>
  <c r="G26" s="1"/>
  <c r="G11"/>
  <c r="G10"/>
  <c r="G9"/>
  <c r="H16" i="14"/>
  <c r="H8"/>
  <c r="G19" i="7"/>
  <c r="I18"/>
  <c r="F18"/>
  <c r="E18"/>
  <c r="J17"/>
  <c r="H17"/>
  <c r="J16"/>
  <c r="H16"/>
  <c r="J15"/>
  <c r="H15"/>
  <c r="J14"/>
  <c r="H14"/>
  <c r="I13"/>
  <c r="I19" s="1"/>
  <c r="F13"/>
  <c r="F19" s="1"/>
  <c r="E13"/>
  <c r="E19" s="1"/>
  <c r="J12"/>
  <c r="H12"/>
  <c r="J11"/>
  <c r="H11"/>
  <c r="J10"/>
  <c r="H10"/>
  <c r="J9"/>
  <c r="H9"/>
  <c r="J8"/>
  <c r="H8"/>
  <c r="G34" i="5"/>
  <c r="F34"/>
  <c r="G28"/>
  <c r="F28"/>
  <c r="G18"/>
  <c r="G21" s="1"/>
  <c r="G35" s="1"/>
  <c r="G37" s="1"/>
  <c r="F18"/>
  <c r="F21" s="1"/>
  <c r="F35" s="1"/>
  <c r="F37" s="1"/>
  <c r="F40" s="1"/>
  <c r="G7" i="4"/>
  <c r="F7"/>
  <c r="F30"/>
  <c r="G15"/>
  <c r="G20" s="1"/>
  <c r="G31" s="1"/>
  <c r="F15"/>
  <c r="H32" i="3"/>
  <c r="G32"/>
  <c r="H25"/>
  <c r="G25"/>
  <c r="H24"/>
  <c r="G24"/>
  <c r="H11"/>
  <c r="G11"/>
  <c r="H8"/>
  <c r="G8"/>
  <c r="H6"/>
  <c r="H31" s="1"/>
  <c r="H43" s="1"/>
  <c r="G6"/>
  <c r="G31" s="1"/>
  <c r="G43" s="1"/>
  <c r="G33" i="2"/>
  <c r="F33"/>
  <c r="G28"/>
  <c r="F28"/>
  <c r="G18"/>
  <c r="F18"/>
  <c r="G10"/>
  <c r="F10"/>
  <c r="G6"/>
  <c r="F6"/>
  <c r="G21" i="4" l="1"/>
  <c r="G32"/>
  <c r="G33"/>
  <c r="G34" s="1"/>
  <c r="F31"/>
  <c r="F32" s="1"/>
  <c r="F21"/>
  <c r="F43" i="2"/>
  <c r="G44" i="3" s="1"/>
  <c r="G43" i="2"/>
  <c r="J19" i="7"/>
  <c r="K19" s="1"/>
  <c r="H19"/>
  <c r="N9"/>
  <c r="L10"/>
  <c r="M10" s="1"/>
  <c r="N10" s="1"/>
  <c r="L11"/>
  <c r="M11" s="1"/>
  <c r="N11" s="1"/>
  <c r="L12"/>
  <c r="M12" s="1"/>
  <c r="N12" s="1"/>
  <c r="H13"/>
  <c r="J13"/>
  <c r="M15"/>
  <c r="L16"/>
  <c r="M16" s="1"/>
  <c r="N16" s="1"/>
  <c r="L17"/>
  <c r="M17" s="1"/>
  <c r="N17" s="1"/>
  <c r="H18"/>
  <c r="J18"/>
  <c r="K18" s="1"/>
  <c r="F33" i="4" l="1"/>
  <c r="F34" s="1"/>
  <c r="L18" i="7"/>
  <c r="M18" s="1"/>
  <c r="N18" s="1"/>
  <c r="M14"/>
  <c r="N14" s="1"/>
  <c r="L13"/>
  <c r="M8"/>
  <c r="N8" s="1"/>
  <c r="L19" l="1"/>
  <c r="M19" s="1"/>
  <c r="N13"/>
</calcChain>
</file>

<file path=xl/sharedStrings.xml><?xml version="1.0" encoding="utf-8"?>
<sst xmlns="http://schemas.openxmlformats.org/spreadsheetml/2006/main" count="451" uniqueCount="338">
  <si>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</si>
  <si>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</si>
  <si>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</si>
  <si>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</si>
  <si>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</si>
  <si>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</si>
  <si>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</si>
  <si>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</si>
  <si>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</si>
  <si>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Viti   2010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</si>
  <si>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</si>
  <si>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</si>
  <si>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</si>
  <si>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</si>
  <si>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</si>
  <si>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</si>
  <si>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</si>
  <si>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</si>
  <si>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</si>
  <si>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01.01.2010</t>
  </si>
  <si>
    <t>Deri</t>
  </si>
  <si>
    <t>31.12.2010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</si>
  <si>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</si>
  <si>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</si>
  <si>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</si>
  <si>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</si>
  <si>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</si>
  <si>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</si>
  <si>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</si>
  <si>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</si>
  <si>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</si>
  <si>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</si>
  <si>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</si>
  <si>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</si>
  <si>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</si>
  <si>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</si>
  <si>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</si>
  <si>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</si>
  <si>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</si>
  <si>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</si>
  <si>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</si>
  <si>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</si>
  <si>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</si>
  <si>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</si>
  <si>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</si>
  <si>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</si>
  <si>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</si>
  <si>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</si>
  <si>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</si>
  <si>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</si>
  <si>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</si>
  <si>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</si>
  <si>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</si>
  <si>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</si>
  <si>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</si>
  <si>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</si>
  <si>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</si>
  <si>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</si>
  <si>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</si>
  <si>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</si>
  <si>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</si>
  <si>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</si>
  <si>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</si>
  <si>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</si>
  <si>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</si>
  <si>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</si>
  <si>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</si>
  <si>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</si>
  <si>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 xml:space="preserve">  Pasqyrat    Financiare    te    Vitit   2010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</si>
  <si>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</si>
  <si>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</si>
  <si>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</si>
  <si>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</si>
  <si>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</si>
  <si>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</si>
  <si>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</si>
  <si>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</si>
  <si>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</si>
  <si>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</si>
  <si>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</si>
  <si>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</si>
  <si>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</si>
  <si>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</si>
  <si>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</si>
  <si>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</si>
  <si>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</si>
  <si>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</si>
  <si>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</si>
  <si>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</si>
  <si>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</si>
  <si>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</si>
  <si>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</si>
  <si>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</si>
  <si>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</si>
  <si>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</si>
  <si>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</si>
  <si>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</si>
  <si>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</si>
  <si>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</si>
  <si>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</si>
  <si>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</si>
  <si>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</si>
  <si>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</si>
  <si>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</si>
  <si>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</si>
  <si>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</si>
  <si>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Pasqyrat    Financiare    te    Vitit   2010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</si>
  <si>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</si>
  <si>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</si>
  <si>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</si>
  <si>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</si>
  <si>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</si>
  <si>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</si>
  <si>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</si>
  <si>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</si>
  <si>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</si>
  <si>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</si>
  <si>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</si>
  <si>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</si>
  <si>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</si>
  <si>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</si>
  <si>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</si>
  <si>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</si>
  <si>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</si>
  <si>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</si>
  <si>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</si>
  <si>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</si>
  <si>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</si>
  <si>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</si>
  <si>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</si>
  <si>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</si>
  <si>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</si>
  <si>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</si>
  <si>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</si>
  <si>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</si>
  <si>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</si>
  <si>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</si>
  <si>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</si>
  <si>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  e   te   Ardhurave   dhe   Shpenzimeve     2010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</si>
  <si>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</si>
  <si>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</si>
  <si>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</si>
  <si>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</si>
  <si>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</si>
  <si>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</si>
  <si>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</si>
  <si>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</si>
  <si>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</si>
  <si>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</si>
  <si>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</si>
  <si>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</si>
  <si>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</si>
  <si>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</si>
  <si>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</si>
  <si>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</si>
  <si>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</si>
  <si>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</si>
  <si>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</si>
  <si>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</si>
  <si>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</si>
  <si>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</si>
  <si>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</si>
  <si>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</si>
  <si>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</si>
  <si>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</si>
  <si>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</si>
  <si>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</si>
  <si>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</si>
  <si>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</si>
  <si>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</si>
  <si>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</si>
  <si>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</si>
  <si>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Pasqyra   e   Fluksit   Monetar  -  Metoda  direkte   2010</t>
  </si>
  <si>
    <t>Inventari i Aktiveve Afatgjata Materiale  2010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</si>
  <si>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</si>
  <si>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</si>
  <si>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</si>
  <si>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</si>
  <si>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</si>
  <si>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</si>
  <si>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</si>
  <si>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</si>
  <si>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</si>
  <si>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</si>
  <si>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1.01.2010</t>
  </si>
  <si>
    <t>31.12.2009</t>
  </si>
  <si>
    <t>BLER-PAKS</t>
  </si>
  <si>
    <t>VITIT2010</t>
  </si>
  <si>
    <t>AMORTI</t>
  </si>
  <si>
    <t xml:space="preserve"> I</t>
  </si>
  <si>
    <t>Shuma mak.paisje</t>
  </si>
  <si>
    <t xml:space="preserve"> II</t>
  </si>
  <si>
    <t>Shuma mj.transporti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</si>
  <si>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</si>
  <si>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</si>
  <si>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</si>
  <si>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</si>
  <si>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</si>
  <si>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</si>
  <si>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</si>
  <si>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</si>
  <si>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</si>
  <si>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</si>
  <si>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</si>
  <si>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</si>
  <si>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</si>
  <si>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</si>
  <si>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</si>
  <si>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</si>
  <si>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</si>
  <si>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</si>
  <si>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</si>
  <si>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</si>
  <si>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</si>
  <si>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</si>
  <si>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</si>
  <si>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</si>
  <si>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</si>
  <si>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</si>
  <si>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</si>
  <si>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</si>
  <si>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</si>
  <si>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</si>
  <si>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</si>
  <si>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</si>
  <si>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</si>
  <si>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</si>
  <si>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</si>
  <si>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</si>
  <si>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</si>
  <si>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</si>
  <si>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</si>
  <si>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</si>
  <si>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</si>
  <si>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</si>
  <si>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</si>
  <si>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</si>
  <si>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</si>
  <si>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</si>
  <si>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</si>
  <si>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</si>
  <si>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</si>
  <si>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</si>
  <si>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</si>
  <si>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</si>
  <si>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</si>
  <si>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</si>
  <si>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</si>
  <si>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</si>
  <si>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Totali</t>
  </si>
  <si>
    <t>Debitore dhe Kreditore te tjere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</si>
  <si>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</si>
  <si>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</si>
  <si>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</si>
  <si>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</si>
  <si>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</si>
  <si>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</si>
  <si>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</si>
  <si>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>HARTUESI I PASQYRAVE FINACIARE</t>
  </si>
  <si>
    <t xml:space="preserve">PER  NJESINE EKONOMIKE </t>
  </si>
  <si>
    <t xml:space="preserve">DREJTUESI </t>
  </si>
  <si>
    <t>EKONOMISTI</t>
  </si>
  <si>
    <t>Kapitali aksionar qe i perket aksionerve te shoqerise meme</t>
  </si>
  <si>
    <t>Kapitali</t>
  </si>
  <si>
    <t>Primi i</t>
  </si>
  <si>
    <t>Aksionet</t>
  </si>
  <si>
    <t xml:space="preserve">Rezerva </t>
  </si>
  <si>
    <t>Rezerva te</t>
  </si>
  <si>
    <t>Fitimi i</t>
  </si>
  <si>
    <t xml:space="preserve">T o t a l i </t>
  </si>
  <si>
    <t>Zoterimet</t>
  </si>
  <si>
    <t>aksionar</t>
  </si>
  <si>
    <t>aksionit</t>
  </si>
  <si>
    <t xml:space="preserve">e </t>
  </si>
  <si>
    <t>statuore</t>
  </si>
  <si>
    <t>konvertimit te</t>
  </si>
  <si>
    <t xml:space="preserve">pa </t>
  </si>
  <si>
    <t>e aksionarve</t>
  </si>
  <si>
    <t>thesarit</t>
  </si>
  <si>
    <t>dhe</t>
  </si>
  <si>
    <t xml:space="preserve">monedhave </t>
  </si>
  <si>
    <t>shperndare</t>
  </si>
  <si>
    <t>te pakices</t>
  </si>
  <si>
    <t>ligjore</t>
  </si>
  <si>
    <t>te huaja</t>
  </si>
  <si>
    <t>x</t>
  </si>
  <si>
    <t>Efekti I ndryshimeve ne politikat kontabel</t>
  </si>
  <si>
    <t>(x)</t>
  </si>
  <si>
    <t>Pozicioni I rregulluar</t>
  </si>
  <si>
    <t>Efektet e ndryshimit te kurseve te</t>
  </si>
  <si>
    <t>kembimit gjate konsolidimit</t>
  </si>
  <si>
    <t>Totali I te ardhurave apo I shpenzimeve ,</t>
  </si>
  <si>
    <t>qe nuk jane njohur ne pasqyren e te</t>
  </si>
  <si>
    <t xml:space="preserve">ardhurave dhe shpenzimeve </t>
  </si>
  <si>
    <t>Fitimi neto I vitit financiar</t>
  </si>
  <si>
    <t>Dividentet e paguar</t>
  </si>
  <si>
    <t>Transferime ne rezerven e detyrueshme</t>
  </si>
  <si>
    <t>Emetimi I kapitalit aksionar</t>
  </si>
  <si>
    <t>Pozicioni me 31 dhjetor 2008</t>
  </si>
  <si>
    <t>Fitimi neto per periudhen kontabel</t>
  </si>
  <si>
    <t>Dividentee e paguar</t>
  </si>
  <si>
    <t>Emetim I kapitalit aksionar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</si>
  <si>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</si>
  <si>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</si>
  <si>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</si>
  <si>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</si>
  <si>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</si>
  <si>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</si>
  <si>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</si>
  <si>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</si>
  <si>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VITI 2010</t>
  </si>
  <si>
    <t>"SYNERGY-21 SHPK</t>
  </si>
  <si>
    <t>K21528002B</t>
  </si>
  <si>
    <t>VAQAR  - TIRANE</t>
  </si>
  <si>
    <t>8.09.2003</t>
  </si>
  <si>
    <t>SHERBIME NDRYSHME GERMI T DHEU</t>
  </si>
  <si>
    <t>26.01.2011</t>
  </si>
  <si>
    <t>" SYNERGY-21"</t>
  </si>
  <si>
    <t>SHPETIM DERVISHI</t>
  </si>
  <si>
    <t>SHEFQET LUSHA</t>
  </si>
  <si>
    <t xml:space="preserve">Sherbime transport  germime e furnizime </t>
  </si>
  <si>
    <t>SHITJE MJETI</t>
  </si>
  <si>
    <t>MJETE TRANSPORTI</t>
  </si>
  <si>
    <t>LEK</t>
  </si>
  <si>
    <t>ESKAVATOR</t>
  </si>
  <si>
    <t>INSTALIME PAISJE E MAK</t>
  </si>
  <si>
    <t>PAISJE  ZYRE</t>
  </si>
  <si>
    <t>Pozicioni me 31 dhjetor 2009</t>
  </si>
  <si>
    <t>Pozicioni me 31 dhjetor 2010</t>
  </si>
  <si>
    <t>Kosto e AAM-ve me 01.01.2010</t>
  </si>
  <si>
    <t>Kosto e AAM-ve 31.12.2010</t>
  </si>
  <si>
    <t>Amortizimi AAM-ve 01.01.2010</t>
  </si>
  <si>
    <t>Amortizimi i AAM-ve 31.12.2010</t>
  </si>
  <si>
    <t>Zhvleresimi AAM-ve 01.01.2010</t>
  </si>
  <si>
    <t>Zhvleresimi AAM-ve 31.12.2010</t>
  </si>
  <si>
    <t>Vlera neto e AAM-ve 01.01.2010</t>
  </si>
  <si>
    <t>Vlera neto e AAM-ve 31.12.2010</t>
  </si>
  <si>
    <t>kapitali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</si>
</sst>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name val="Arial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</font>
    <font>
      <u/>
      <sz val="10"/>
      <name val="Arial"/>
    </font>
    <font>
      <b/>
      <u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9" fillId="0" borderId="4" xfId="0" applyFont="1" applyBorder="1"/>
    <xf numFmtId="0" fontId="9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2" fillId="0" borderId="9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6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0" fillId="0" borderId="0" xfId="0" applyNumberFormat="1"/>
    <xf numFmtId="0" fontId="15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6" fillId="0" borderId="0" xfId="0" applyFont="1"/>
    <xf numFmtId="0" fontId="12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3" fontId="23" fillId="0" borderId="13" xfId="0" applyNumberFormat="1" applyFont="1" applyBorder="1"/>
    <xf numFmtId="21" fontId="12" fillId="0" borderId="14" xfId="0" applyNumberFormat="1" applyFont="1" applyBorder="1" applyAlignment="1">
      <alignment horizontal="center"/>
    </xf>
    <xf numFmtId="22" fontId="12" fillId="0" borderId="14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46" fontId="23" fillId="0" borderId="14" xfId="0" applyNumberFormat="1" applyFont="1" applyBorder="1" applyAlignment="1">
      <alignment horizontal="center"/>
    </xf>
    <xf numFmtId="3" fontId="23" fillId="0" borderId="14" xfId="0" applyNumberFormat="1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3" fontId="12" fillId="0" borderId="8" xfId="2" applyNumberFormat="1" applyBorder="1"/>
    <xf numFmtId="3" fontId="0" fillId="0" borderId="8" xfId="0" applyNumberFormat="1" applyBorder="1"/>
    <xf numFmtId="0" fontId="6" fillId="0" borderId="8" xfId="0" applyFont="1" applyBorder="1" applyAlignment="1">
      <alignment vertical="center"/>
    </xf>
    <xf numFmtId="3" fontId="6" fillId="0" borderId="8" xfId="2" applyNumberFormat="1" applyFont="1" applyBorder="1" applyAlignment="1">
      <alignment vertical="center"/>
    </xf>
    <xf numFmtId="3" fontId="6" fillId="0" borderId="8" xfId="2" applyNumberFormat="1" applyFont="1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3" fontId="12" fillId="0" borderId="8" xfId="2" applyNumberFormat="1" applyFont="1" applyBorder="1"/>
    <xf numFmtId="3" fontId="12" fillId="0" borderId="8" xfId="0" applyNumberFormat="1" applyFont="1" applyBorder="1"/>
    <xf numFmtId="0" fontId="1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5" fillId="0" borderId="0" xfId="0" applyFont="1"/>
    <xf numFmtId="0" fontId="25" fillId="0" borderId="4" xfId="0" applyFont="1" applyBorder="1"/>
    <xf numFmtId="0" fontId="26" fillId="0" borderId="16" xfId="0" applyFont="1" applyBorder="1" applyAlignment="1">
      <alignment horizontal="center"/>
    </xf>
    <xf numFmtId="0" fontId="25" fillId="0" borderId="17" xfId="0" applyFont="1" applyBorder="1"/>
    <xf numFmtId="0" fontId="25" fillId="0" borderId="6" xfId="0" applyFont="1" applyBorder="1"/>
    <xf numFmtId="0" fontId="25" fillId="0" borderId="18" xfId="0" applyFont="1" applyBorder="1"/>
    <xf numFmtId="0" fontId="25" fillId="0" borderId="19" xfId="0" applyFont="1" applyBorder="1"/>
    <xf numFmtId="0" fontId="25" fillId="0" borderId="19" xfId="0" applyFont="1" applyBorder="1" applyAlignment="1"/>
    <xf numFmtId="0" fontId="25" fillId="0" borderId="18" xfId="0" applyFont="1" applyFill="1" applyBorder="1"/>
    <xf numFmtId="0" fontId="25" fillId="0" borderId="20" xfId="0" applyFont="1" applyBorder="1"/>
    <xf numFmtId="0" fontId="25" fillId="0" borderId="21" xfId="0" applyFont="1" applyBorder="1"/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12" fillId="0" borderId="4" xfId="0" applyFont="1" applyBorder="1"/>
    <xf numFmtId="0" fontId="12" fillId="0" borderId="0" xfId="0" applyFont="1" applyBorder="1"/>
    <xf numFmtId="0" fontId="12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25" fillId="0" borderId="0" xfId="0" applyFont="1" applyBorder="1"/>
    <xf numFmtId="0" fontId="18" fillId="0" borderId="0" xfId="0" applyFont="1" applyBorder="1"/>
    <xf numFmtId="0" fontId="25" fillId="0" borderId="0" xfId="0" applyFont="1" applyBorder="1" applyAlignment="1"/>
    <xf numFmtId="0" fontId="28" fillId="0" borderId="0" xfId="0" applyFont="1" applyBorder="1"/>
    <xf numFmtId="0" fontId="6" fillId="0" borderId="8" xfId="0" applyFont="1" applyBorder="1"/>
    <xf numFmtId="0" fontId="25" fillId="0" borderId="22" xfId="0" applyFont="1" applyBorder="1"/>
    <xf numFmtId="0" fontId="25" fillId="0" borderId="22" xfId="0" applyFont="1" applyBorder="1" applyAlignment="1"/>
    <xf numFmtId="0" fontId="25" fillId="0" borderId="0" xfId="0" applyFont="1" applyFill="1" applyBorder="1"/>
    <xf numFmtId="0" fontId="25" fillId="0" borderId="23" xfId="0" applyFont="1" applyBorder="1"/>
    <xf numFmtId="0" fontId="25" fillId="0" borderId="0" xfId="0" applyFont="1" applyBorder="1" applyAlignment="1">
      <alignment horizontal="center"/>
    </xf>
    <xf numFmtId="0" fontId="27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0" xfId="0" applyFont="1"/>
    <xf numFmtId="0" fontId="9" fillId="0" borderId="6" xfId="0" applyFont="1" applyBorder="1"/>
    <xf numFmtId="0" fontId="9" fillId="0" borderId="0" xfId="0" applyFont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2" fillId="0" borderId="9" xfId="0" applyFont="1" applyBorder="1"/>
    <xf numFmtId="0" fontId="8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6" fillId="3" borderId="13" xfId="0" applyFont="1" applyFill="1" applyBorder="1" applyAlignment="1">
      <alignment horizontal="center"/>
    </xf>
    <xf numFmtId="0" fontId="4" fillId="0" borderId="0" xfId="0" applyFont="1"/>
    <xf numFmtId="0" fontId="4" fillId="2" borderId="0" xfId="0" applyFont="1" applyFill="1"/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8" xfId="0" applyFill="1" applyBorder="1"/>
    <xf numFmtId="164" fontId="5" fillId="0" borderId="8" xfId="1" applyNumberFormat="1" applyFont="1" applyBorder="1"/>
    <xf numFmtId="0" fontId="5" fillId="0" borderId="8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/>
    <xf numFmtId="0" fontId="12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1" fillId="0" borderId="27" xfId="0" applyFont="1" applyFill="1" applyBorder="1"/>
    <xf numFmtId="0" fontId="31" fillId="0" borderId="28" xfId="0" applyFont="1" applyBorder="1"/>
    <xf numFmtId="0" fontId="31" fillId="0" borderId="29" xfId="0" applyFont="1" applyFill="1" applyBorder="1"/>
    <xf numFmtId="0" fontId="32" fillId="0" borderId="30" xfId="0" applyFont="1" applyFill="1" applyBorder="1" applyAlignment="1">
      <alignment horizontal="center"/>
    </xf>
    <xf numFmtId="0" fontId="32" fillId="0" borderId="31" xfId="0" applyFont="1" applyFill="1" applyBorder="1"/>
    <xf numFmtId="164" fontId="32" fillId="0" borderId="31" xfId="1" applyNumberFormat="1" applyFont="1" applyFill="1" applyBorder="1" applyAlignment="1">
      <alignment horizontal="right"/>
    </xf>
    <xf numFmtId="164" fontId="32" fillId="0" borderId="31" xfId="1" applyNumberFormat="1" applyFont="1" applyFill="1" applyBorder="1"/>
    <xf numFmtId="37" fontId="32" fillId="0" borderId="31" xfId="0" applyNumberFormat="1" applyFont="1" applyFill="1" applyBorder="1"/>
    <xf numFmtId="37" fontId="32" fillId="0" borderId="32" xfId="0" applyNumberFormat="1" applyFont="1" applyFill="1" applyBorder="1"/>
    <xf numFmtId="0" fontId="32" fillId="0" borderId="33" xfId="0" applyFont="1" applyFill="1" applyBorder="1" applyAlignment="1">
      <alignment horizontal="center"/>
    </xf>
    <xf numFmtId="0" fontId="32" fillId="0" borderId="34" xfId="0" applyFont="1" applyFill="1" applyBorder="1"/>
    <xf numFmtId="164" fontId="32" fillId="0" borderId="34" xfId="1" applyNumberFormat="1" applyFont="1" applyFill="1" applyBorder="1"/>
    <xf numFmtId="37" fontId="32" fillId="0" borderId="34" xfId="0" applyNumberFormat="1" applyFont="1" applyFill="1" applyBorder="1"/>
    <xf numFmtId="0" fontId="32" fillId="5" borderId="33" xfId="0" applyFont="1" applyFill="1" applyBorder="1" applyAlignment="1">
      <alignment horizontal="center"/>
    </xf>
    <xf numFmtId="0" fontId="31" fillId="5" borderId="34" xfId="0" applyFont="1" applyFill="1" applyBorder="1"/>
    <xf numFmtId="164" fontId="32" fillId="5" borderId="34" xfId="1" applyNumberFormat="1" applyFont="1" applyFill="1" applyBorder="1"/>
    <xf numFmtId="164" fontId="32" fillId="2" borderId="34" xfId="1" applyNumberFormat="1" applyFont="1" applyFill="1" applyBorder="1"/>
    <xf numFmtId="37" fontId="32" fillId="2" borderId="32" xfId="0" applyNumberFormat="1" applyFont="1" applyFill="1" applyBorder="1"/>
    <xf numFmtId="0" fontId="23" fillId="0" borderId="0" xfId="0" applyFont="1" applyFill="1" applyBorder="1" applyAlignment="1">
      <alignment horizontal="left"/>
    </xf>
    <xf numFmtId="0" fontId="31" fillId="0" borderId="33" xfId="0" applyFont="1" applyFill="1" applyBorder="1"/>
    <xf numFmtId="0" fontId="31" fillId="0" borderId="34" xfId="0" applyFont="1" applyBorder="1"/>
    <xf numFmtId="0" fontId="31" fillId="0" borderId="34" xfId="0" applyFont="1" applyFill="1" applyBorder="1"/>
    <xf numFmtId="164" fontId="31" fillId="0" borderId="34" xfId="1" applyNumberFormat="1" applyFont="1" applyFill="1" applyBorder="1"/>
    <xf numFmtId="0" fontId="32" fillId="5" borderId="34" xfId="0" applyFont="1" applyFill="1" applyBorder="1"/>
    <xf numFmtId="37" fontId="32" fillId="5" borderId="34" xfId="0" applyNumberFormat="1" applyFont="1" applyFill="1" applyBorder="1"/>
    <xf numFmtId="37" fontId="32" fillId="2" borderId="34" xfId="0" applyNumberFormat="1" applyFont="1" applyFill="1" applyBorder="1"/>
    <xf numFmtId="0" fontId="32" fillId="5" borderId="35" xfId="0" applyFont="1" applyFill="1" applyBorder="1" applyAlignment="1">
      <alignment horizontal="center"/>
    </xf>
    <xf numFmtId="0" fontId="32" fillId="5" borderId="36" xfId="0" applyFont="1" applyFill="1" applyBorder="1"/>
    <xf numFmtId="37" fontId="32" fillId="5" borderId="36" xfId="0" applyNumberFormat="1" applyFont="1" applyFill="1" applyBorder="1"/>
    <xf numFmtId="37" fontId="32" fillId="2" borderId="36" xfId="0" applyNumberFormat="1" applyFont="1" applyFill="1" applyBorder="1"/>
    <xf numFmtId="0" fontId="28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33" fillId="0" borderId="0" xfId="0" applyFont="1" applyBorder="1"/>
    <xf numFmtId="1" fontId="6" fillId="0" borderId="8" xfId="3" applyNumberFormat="1" applyFont="1" applyBorder="1"/>
    <xf numFmtId="0" fontId="12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2" fillId="0" borderId="8" xfId="2" applyFont="1" applyBorder="1"/>
    <xf numFmtId="164" fontId="0" fillId="0" borderId="0" xfId="0" applyNumberFormat="1"/>
    <xf numFmtId="164" fontId="32" fillId="0" borderId="8" xfId="1" applyNumberFormat="1" applyFont="1" applyBorder="1"/>
    <xf numFmtId="0" fontId="32" fillId="0" borderId="8" xfId="0" applyFont="1" applyBorder="1"/>
    <xf numFmtId="164" fontId="32" fillId="3" borderId="13" xfId="1" applyNumberFormat="1" applyFont="1" applyFill="1" applyBorder="1"/>
    <xf numFmtId="0" fontId="32" fillId="3" borderId="13" xfId="0" applyFont="1" applyFill="1" applyBorder="1"/>
    <xf numFmtId="164" fontId="32" fillId="3" borderId="14" xfId="1" applyNumberFormat="1" applyFont="1" applyFill="1" applyBorder="1"/>
    <xf numFmtId="0" fontId="32" fillId="3" borderId="14" xfId="0" applyFont="1" applyFill="1" applyBorder="1"/>
    <xf numFmtId="164" fontId="32" fillId="3" borderId="15" xfId="1" applyNumberFormat="1" applyFont="1" applyFill="1" applyBorder="1"/>
    <xf numFmtId="0" fontId="32" fillId="3" borderId="15" xfId="0" applyFont="1" applyFill="1" applyBorder="1"/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6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1" fontId="5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8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</cellXfs>
  <cellStyles count="4">
    <cellStyle name="Comma_21.Aktivet Afatgjata Materiale  09" xfId="2"/>
    <cellStyle name="Normal" xfId="0" builtinId="0"/>
    <cellStyle name="Përqindje" xfId="3" builtinId="5"/>
    <cellStyle name="Presj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opLeftCell="A23" workbookViewId="0">
      <selection sqref="A1:K44"/>
    </sheetView>
  </sheetViews>
  <sheetFormatPr defaultRowHeight="15"/>
  <cols>
    <col min="1" max="1" width="4" customWidth="1"/>
    <col min="3" max="3" width="7.85546875" customWidth="1"/>
    <col min="7" max="7" width="6.42578125" customWidth="1"/>
    <col min="8" max="8" width="7" customWidth="1"/>
  </cols>
  <sheetData>
    <row r="1" spans="1:13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11"/>
      <c r="M1" s="1"/>
    </row>
    <row r="2" spans="1:13" ht="15.75">
      <c r="A2" s="5"/>
      <c r="B2" s="173" t="s">
        <v>0</v>
      </c>
      <c r="C2" s="174"/>
      <c r="D2" s="175"/>
      <c r="E2" s="256" t="s">
        <v>311</v>
      </c>
      <c r="F2" s="257"/>
      <c r="G2" s="257"/>
      <c r="H2" s="257"/>
      <c r="I2" s="178"/>
      <c r="J2" s="7"/>
      <c r="K2" s="169"/>
      <c r="L2" s="6"/>
      <c r="M2" s="170"/>
    </row>
    <row r="3" spans="1:13" ht="15.75">
      <c r="A3" s="5"/>
      <c r="B3" s="173" t="s">
        <v>1</v>
      </c>
      <c r="C3" s="174"/>
      <c r="D3" s="175"/>
      <c r="E3" s="258" t="s">
        <v>312</v>
      </c>
      <c r="F3" s="259"/>
      <c r="G3" s="179"/>
      <c r="H3" s="7"/>
      <c r="I3" s="7"/>
      <c r="J3" s="7"/>
      <c r="K3" s="169"/>
      <c r="L3" s="6"/>
      <c r="M3" s="170"/>
    </row>
    <row r="4" spans="1:13" ht="15.75">
      <c r="A4" s="5"/>
      <c r="B4" s="173" t="s">
        <v>2</v>
      </c>
      <c r="C4" s="174"/>
      <c r="D4" s="175"/>
      <c r="E4" s="256" t="s">
        <v>313</v>
      </c>
      <c r="F4" s="257"/>
      <c r="G4" s="257"/>
      <c r="H4" s="257"/>
      <c r="I4" s="260"/>
      <c r="J4" s="167"/>
      <c r="K4" s="169"/>
      <c r="L4" s="6"/>
      <c r="M4" s="170"/>
    </row>
    <row r="5" spans="1:13" ht="15.75">
      <c r="A5" s="5"/>
      <c r="B5" s="6"/>
      <c r="C5" s="6"/>
      <c r="D5" s="6"/>
      <c r="E5" s="167"/>
      <c r="F5" s="167"/>
      <c r="G5" s="233"/>
      <c r="H5" s="233"/>
      <c r="I5" s="167"/>
      <c r="J5" s="167"/>
      <c r="K5" s="169"/>
      <c r="L5" s="6"/>
      <c r="M5" s="170"/>
    </row>
    <row r="6" spans="1:13" ht="15.75">
      <c r="A6" s="5"/>
      <c r="B6" s="173" t="s">
        <v>3</v>
      </c>
      <c r="C6" s="174"/>
      <c r="D6" s="175"/>
      <c r="E6" s="234" t="s">
        <v>314</v>
      </c>
      <c r="F6" s="235"/>
      <c r="G6" s="236"/>
      <c r="H6" s="167"/>
      <c r="I6" s="167"/>
      <c r="J6" s="167"/>
      <c r="K6" s="169"/>
      <c r="L6" s="6"/>
      <c r="M6" s="170"/>
    </row>
    <row r="7" spans="1:13" ht="15.75">
      <c r="A7" s="5"/>
      <c r="B7" s="173" t="s">
        <v>4</v>
      </c>
      <c r="C7" s="174"/>
      <c r="D7" s="175"/>
      <c r="E7" s="234">
        <v>26634</v>
      </c>
      <c r="F7" s="237"/>
      <c r="G7" s="167"/>
      <c r="H7" s="167"/>
      <c r="I7" s="167"/>
      <c r="J7" s="167"/>
      <c r="K7" s="169"/>
      <c r="L7" s="6"/>
      <c r="M7" s="170"/>
    </row>
    <row r="8" spans="1:13" ht="15.75">
      <c r="A8" s="5"/>
      <c r="B8" s="6"/>
      <c r="C8" s="6"/>
      <c r="D8" s="6"/>
      <c r="E8" s="167"/>
      <c r="F8" s="167"/>
      <c r="G8" s="167"/>
      <c r="H8" s="167"/>
      <c r="I8" s="167"/>
      <c r="J8" s="167"/>
      <c r="K8" s="169"/>
      <c r="L8" s="6"/>
      <c r="M8" s="170"/>
    </row>
    <row r="9" spans="1:13">
      <c r="A9" s="5"/>
      <c r="B9" s="173" t="s">
        <v>5</v>
      </c>
      <c r="C9" s="174"/>
      <c r="D9" s="175"/>
      <c r="E9" s="261" t="s">
        <v>315</v>
      </c>
      <c r="F9" s="262"/>
      <c r="G9" s="262"/>
      <c r="H9" s="262"/>
      <c r="I9" s="262"/>
      <c r="J9" s="232"/>
      <c r="K9" s="169"/>
      <c r="L9" s="6"/>
      <c r="M9" s="170"/>
    </row>
    <row r="10" spans="1:13">
      <c r="A10" s="5"/>
      <c r="B10" s="6"/>
      <c r="C10" s="6"/>
      <c r="D10" s="6"/>
      <c r="E10" s="7"/>
      <c r="F10" s="7"/>
      <c r="G10" s="7"/>
      <c r="H10" s="7"/>
      <c r="I10" s="7"/>
      <c r="J10" s="7"/>
      <c r="K10" s="169"/>
      <c r="L10" s="6"/>
      <c r="M10" s="170"/>
    </row>
    <row r="11" spans="1:13">
      <c r="A11" s="5"/>
      <c r="B11" s="6"/>
      <c r="C11" s="6"/>
      <c r="D11" s="6"/>
      <c r="E11" s="7"/>
      <c r="F11" s="7"/>
      <c r="G11" s="7"/>
      <c r="H11" s="7"/>
      <c r="I11" s="7"/>
      <c r="J11" s="7"/>
      <c r="K11" s="169"/>
      <c r="L11" s="6"/>
      <c r="M11" s="170"/>
    </row>
    <row r="12" spans="1:13">
      <c r="A12" s="10"/>
      <c r="B12" s="11"/>
      <c r="C12" s="11"/>
      <c r="D12" s="11"/>
      <c r="E12" s="12"/>
      <c r="F12" s="12"/>
      <c r="G12" s="12"/>
      <c r="H12" s="12"/>
      <c r="I12" s="12"/>
      <c r="J12" s="12"/>
      <c r="K12" s="13"/>
      <c r="L12" s="11"/>
      <c r="M12" s="1"/>
    </row>
    <row r="13" spans="1:1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3"/>
      <c r="L13" s="11"/>
      <c r="M13" s="1"/>
    </row>
    <row r="14" spans="1:13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3"/>
      <c r="L14" s="11"/>
      <c r="M14" s="1"/>
    </row>
    <row r="15" spans="1:13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3"/>
      <c r="L15" s="11"/>
      <c r="M15" s="1"/>
    </row>
    <row r="16" spans="1:1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3"/>
      <c r="L16" s="11"/>
      <c r="M16" s="1"/>
    </row>
    <row r="17" spans="1:1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3"/>
      <c r="L17" s="11"/>
      <c r="M17" s="1"/>
    </row>
    <row r="18" spans="1:13" ht="33.75">
      <c r="A18" s="263" t="s">
        <v>6</v>
      </c>
      <c r="B18" s="264"/>
      <c r="C18" s="264"/>
      <c r="D18" s="264"/>
      <c r="E18" s="264"/>
      <c r="F18" s="264"/>
      <c r="G18" s="264"/>
      <c r="H18" s="264"/>
      <c r="I18" s="264"/>
      <c r="J18" s="265"/>
      <c r="K18" s="13"/>
      <c r="L18" s="11"/>
      <c r="M18" s="1"/>
    </row>
    <row r="19" spans="1:13">
      <c r="A19" s="10"/>
      <c r="B19" s="255" t="s">
        <v>7</v>
      </c>
      <c r="C19" s="255"/>
      <c r="D19" s="255"/>
      <c r="E19" s="255"/>
      <c r="F19" s="255"/>
      <c r="G19" s="255"/>
      <c r="H19" s="255"/>
      <c r="I19" s="255"/>
      <c r="J19" s="11"/>
      <c r="K19" s="13"/>
      <c r="L19" s="11"/>
      <c r="M19" s="1"/>
    </row>
    <row r="20" spans="1:13">
      <c r="A20" s="10"/>
      <c r="B20" s="255" t="s">
        <v>8</v>
      </c>
      <c r="C20" s="255"/>
      <c r="D20" s="255"/>
      <c r="E20" s="255"/>
      <c r="F20" s="255"/>
      <c r="G20" s="255"/>
      <c r="H20" s="255"/>
      <c r="I20" s="255"/>
      <c r="J20" s="11"/>
      <c r="K20" s="13"/>
      <c r="L20" s="11"/>
      <c r="M20" s="1"/>
    </row>
    <row r="21" spans="1:13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"/>
    </row>
    <row r="22" spans="1:13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3"/>
      <c r="L22" s="11"/>
      <c r="M22" s="1"/>
    </row>
    <row r="23" spans="1:13" ht="33.75">
      <c r="A23" s="10"/>
      <c r="B23" s="11"/>
      <c r="C23" s="11"/>
      <c r="D23" s="176"/>
      <c r="E23" s="177" t="s">
        <v>9</v>
      </c>
      <c r="F23" s="100"/>
      <c r="G23" s="11"/>
      <c r="H23" s="11"/>
      <c r="I23" s="11"/>
      <c r="J23" s="11"/>
      <c r="K23" s="13"/>
      <c r="L23" s="11"/>
      <c r="M23" s="1"/>
    </row>
    <row r="24" spans="1:13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"/>
    </row>
    <row r="25" spans="1:1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3"/>
      <c r="L25" s="11"/>
      <c r="M25" s="1"/>
    </row>
    <row r="26" spans="1:1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3"/>
      <c r="L26" s="11"/>
      <c r="M26" s="1"/>
    </row>
    <row r="27" spans="1:1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3"/>
      <c r="L27" s="11"/>
      <c r="M27" s="1"/>
    </row>
    <row r="28" spans="1:1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3"/>
      <c r="L28" s="11"/>
      <c r="M28" s="1"/>
    </row>
    <row r="29" spans="1:1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3"/>
      <c r="L29" s="11"/>
      <c r="M29" s="1"/>
    </row>
    <row r="30" spans="1:13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3"/>
      <c r="L30" s="11"/>
      <c r="M30" s="1"/>
    </row>
    <row r="31" spans="1:1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3"/>
      <c r="L31" s="11"/>
      <c r="M31" s="1"/>
    </row>
    <row r="32" spans="1:13">
      <c r="A32" s="5"/>
      <c r="B32" s="182" t="s">
        <v>10</v>
      </c>
      <c r="C32" s="8"/>
      <c r="D32" s="8"/>
      <c r="E32" s="8"/>
      <c r="F32" s="178"/>
      <c r="G32" s="268" t="s">
        <v>11</v>
      </c>
      <c r="H32" s="267"/>
      <c r="I32" s="6"/>
      <c r="J32" s="6"/>
      <c r="K32" s="169"/>
      <c r="L32" s="6"/>
      <c r="M32" s="170"/>
    </row>
    <row r="33" spans="1:13">
      <c r="A33" s="5"/>
      <c r="B33" s="182" t="s">
        <v>12</v>
      </c>
      <c r="C33" s="8"/>
      <c r="D33" s="8"/>
      <c r="E33" s="8"/>
      <c r="F33" s="178"/>
      <c r="G33" s="268" t="s">
        <v>13</v>
      </c>
      <c r="H33" s="267"/>
      <c r="I33" s="6"/>
      <c r="J33" s="6"/>
      <c r="K33" s="169"/>
      <c r="L33" s="6"/>
      <c r="M33" s="170"/>
    </row>
    <row r="34" spans="1:13">
      <c r="A34" s="5"/>
      <c r="B34" s="182" t="s">
        <v>14</v>
      </c>
      <c r="C34" s="8"/>
      <c r="D34" s="8"/>
      <c r="E34" s="8"/>
      <c r="F34" s="178"/>
      <c r="G34" s="268" t="s">
        <v>15</v>
      </c>
      <c r="H34" s="267"/>
      <c r="I34" s="6"/>
      <c r="J34" s="6"/>
      <c r="K34" s="169"/>
      <c r="L34" s="6"/>
      <c r="M34" s="170"/>
    </row>
    <row r="35" spans="1:13">
      <c r="A35" s="5"/>
      <c r="B35" s="182" t="s">
        <v>16</v>
      </c>
      <c r="C35" s="8"/>
      <c r="D35" s="8"/>
      <c r="E35" s="8"/>
      <c r="F35" s="178"/>
      <c r="G35" s="268" t="s">
        <v>13</v>
      </c>
      <c r="H35" s="267"/>
      <c r="I35" s="6"/>
      <c r="J35" s="6"/>
      <c r="K35" s="169"/>
      <c r="L35" s="6"/>
      <c r="M35" s="170"/>
    </row>
    <row r="36" spans="1:13">
      <c r="A36" s="10"/>
      <c r="B36" s="12"/>
      <c r="C36" s="12"/>
      <c r="D36" s="12"/>
      <c r="E36" s="12"/>
      <c r="F36" s="12"/>
      <c r="G36" s="12"/>
      <c r="H36" s="12"/>
      <c r="I36" s="11"/>
      <c r="J36" s="11"/>
      <c r="K36" s="13"/>
      <c r="L36" s="11"/>
      <c r="M36" s="1"/>
    </row>
    <row r="37" spans="1:13" ht="15.75">
      <c r="A37" s="14"/>
      <c r="B37" s="182" t="s">
        <v>17</v>
      </c>
      <c r="C37" s="8"/>
      <c r="D37" s="8"/>
      <c r="E37" s="8"/>
      <c r="F37" s="181" t="s">
        <v>18</v>
      </c>
      <c r="G37" s="269" t="s">
        <v>19</v>
      </c>
      <c r="H37" s="267"/>
      <c r="I37" s="15"/>
      <c r="J37" s="15"/>
      <c r="K37" s="171"/>
      <c r="L37" s="15"/>
      <c r="M37" s="172"/>
    </row>
    <row r="38" spans="1:13" ht="15.75">
      <c r="A38" s="14"/>
      <c r="B38" s="182"/>
      <c r="C38" s="8"/>
      <c r="D38" s="8"/>
      <c r="E38" s="8"/>
      <c r="F38" s="181" t="s">
        <v>20</v>
      </c>
      <c r="G38" s="266" t="s">
        <v>21</v>
      </c>
      <c r="H38" s="267"/>
      <c r="I38" s="15"/>
      <c r="J38" s="15"/>
      <c r="K38" s="171"/>
      <c r="L38" s="15"/>
      <c r="M38" s="172"/>
    </row>
    <row r="39" spans="1:13" ht="15.75">
      <c r="A39" s="14"/>
      <c r="B39" s="7"/>
      <c r="C39" s="7"/>
      <c r="D39" s="7"/>
      <c r="E39" s="7"/>
      <c r="F39" s="9"/>
      <c r="G39" s="9"/>
      <c r="H39" s="9"/>
      <c r="I39" s="15"/>
      <c r="J39" s="15"/>
      <c r="K39" s="171"/>
      <c r="L39" s="15"/>
      <c r="M39" s="172"/>
    </row>
    <row r="40" spans="1:13" ht="15.75">
      <c r="A40" s="14"/>
      <c r="B40" s="182" t="s">
        <v>22</v>
      </c>
      <c r="C40" s="8"/>
      <c r="D40" s="8"/>
      <c r="E40" s="180"/>
      <c r="F40" s="178"/>
      <c r="G40" s="182" t="s">
        <v>316</v>
      </c>
      <c r="H40" s="178"/>
      <c r="I40" s="15"/>
      <c r="J40" s="15"/>
      <c r="K40" s="171"/>
      <c r="L40" s="15"/>
      <c r="M40" s="172"/>
    </row>
    <row r="41" spans="1:13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3"/>
      <c r="L41" s="11"/>
      <c r="M41" s="1"/>
    </row>
    <row r="42" spans="1:13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3"/>
      <c r="L42" s="1"/>
      <c r="M42" s="1"/>
    </row>
    <row r="43" spans="1:13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4"/>
    </row>
  </sheetData>
  <mergeCells count="13">
    <mergeCell ref="G38:H38"/>
    <mergeCell ref="B20:I20"/>
    <mergeCell ref="G32:H32"/>
    <mergeCell ref="G33:H33"/>
    <mergeCell ref="G34:H34"/>
    <mergeCell ref="G35:H35"/>
    <mergeCell ref="G37:H37"/>
    <mergeCell ref="B19:I19"/>
    <mergeCell ref="E2:H2"/>
    <mergeCell ref="E3:F3"/>
    <mergeCell ref="E4:I4"/>
    <mergeCell ref="E9:I9"/>
    <mergeCell ref="A18:J18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7"/>
  <sheetViews>
    <sheetView topLeftCell="B22" workbookViewId="0">
      <selection activeCell="B54" sqref="B54:E57"/>
    </sheetView>
  </sheetViews>
  <sheetFormatPr defaultRowHeight="15"/>
  <cols>
    <col min="1" max="1" width="3.7109375" hidden="1" customWidth="1"/>
    <col min="2" max="2" width="4.140625" customWidth="1"/>
    <col min="3" max="3" width="4.7109375" customWidth="1"/>
    <col min="4" max="4" width="3.5703125" customWidth="1"/>
    <col min="5" max="5" width="74.85546875" customWidth="1"/>
    <col min="6" max="6" width="12.42578125" customWidth="1"/>
    <col min="7" max="7" width="13.5703125" customWidth="1"/>
    <col min="8" max="8" width="26.5703125" customWidth="1"/>
    <col min="10" max="10" width="19" customWidth="1"/>
  </cols>
  <sheetData>
    <row r="1" spans="1:5" ht="18">
      <c r="A1" s="133"/>
      <c r="B1" s="321" t="s">
        <v>195</v>
      </c>
      <c r="C1" s="322"/>
      <c r="D1" s="322"/>
      <c r="E1" s="323"/>
    </row>
    <row r="2" spans="1:5">
      <c r="A2" s="134"/>
      <c r="B2" s="135"/>
      <c r="C2" s="136" t="s">
        <v>196</v>
      </c>
      <c r="D2" s="137"/>
      <c r="E2" s="138"/>
    </row>
    <row r="3" spans="1:5">
      <c r="A3" s="134"/>
      <c r="B3" s="135"/>
      <c r="C3" s="139"/>
      <c r="D3" s="140" t="s">
        <v>197</v>
      </c>
      <c r="E3" s="138"/>
    </row>
    <row r="4" spans="1:5">
      <c r="A4" s="134"/>
      <c r="B4" s="135"/>
      <c r="C4" s="139"/>
      <c r="D4" s="140" t="s">
        <v>198</v>
      </c>
      <c r="E4" s="138"/>
    </row>
    <row r="5" spans="1:5">
      <c r="A5" s="134"/>
      <c r="B5" s="135"/>
      <c r="C5" s="139" t="s">
        <v>199</v>
      </c>
      <c r="D5" s="141"/>
      <c r="E5" s="138"/>
    </row>
    <row r="6" spans="1:5">
      <c r="A6" s="134"/>
      <c r="B6" s="135"/>
      <c r="C6" s="139"/>
      <c r="D6" s="140" t="s">
        <v>200</v>
      </c>
      <c r="E6" s="138"/>
    </row>
    <row r="7" spans="1:5">
      <c r="A7" s="134"/>
      <c r="B7" s="135"/>
      <c r="C7" s="142"/>
      <c r="D7" s="140" t="s">
        <v>201</v>
      </c>
      <c r="E7" s="138"/>
    </row>
    <row r="8" spans="1:5">
      <c r="A8" s="134"/>
      <c r="B8" s="135"/>
      <c r="C8" s="143"/>
      <c r="D8" s="144" t="s">
        <v>202</v>
      </c>
      <c r="E8" s="138"/>
    </row>
    <row r="9" spans="1:5" ht="15.75">
      <c r="B9" s="17"/>
      <c r="C9" s="145" t="s">
        <v>203</v>
      </c>
      <c r="D9" s="146" t="s">
        <v>204</v>
      </c>
      <c r="E9" s="18"/>
    </row>
    <row r="10" spans="1:5">
      <c r="B10" s="17"/>
      <c r="C10" s="147">
        <v>1</v>
      </c>
      <c r="D10" s="148" t="s">
        <v>205</v>
      </c>
      <c r="E10" s="18"/>
    </row>
    <row r="11" spans="1:5">
      <c r="B11" s="17"/>
      <c r="C11" s="147">
        <v>2</v>
      </c>
      <c r="D11" s="1" t="s">
        <v>206</v>
      </c>
      <c r="E11" s="18"/>
    </row>
    <row r="12" spans="1:5">
      <c r="B12" s="17"/>
      <c r="C12" s="11">
        <v>3</v>
      </c>
      <c r="D12" s="1" t="s">
        <v>207</v>
      </c>
      <c r="E12" s="18"/>
    </row>
    <row r="13" spans="1:5">
      <c r="A13" s="1"/>
      <c r="B13" s="10"/>
      <c r="C13" s="11">
        <v>4</v>
      </c>
      <c r="D13" s="11" t="s">
        <v>208</v>
      </c>
      <c r="E13" s="13"/>
    </row>
    <row r="14" spans="1:5">
      <c r="A14" s="1"/>
      <c r="B14" s="10"/>
      <c r="C14" s="11"/>
      <c r="D14" s="148" t="s">
        <v>209</v>
      </c>
      <c r="E14" s="13"/>
    </row>
    <row r="15" spans="1:5">
      <c r="A15" s="1"/>
      <c r="B15" s="10"/>
      <c r="C15" s="11" t="s">
        <v>210</v>
      </c>
      <c r="D15" s="11"/>
      <c r="E15" s="13"/>
    </row>
    <row r="16" spans="1:5">
      <c r="A16" s="1"/>
      <c r="B16" s="10"/>
      <c r="C16" s="11"/>
      <c r="D16" s="148" t="s">
        <v>211</v>
      </c>
      <c r="E16" s="13"/>
    </row>
    <row r="17" spans="1:5">
      <c r="A17" s="1"/>
      <c r="B17" s="10"/>
      <c r="C17" s="11" t="s">
        <v>212</v>
      </c>
      <c r="D17" s="11"/>
      <c r="E17" s="13"/>
    </row>
    <row r="18" spans="1:5">
      <c r="A18" s="1"/>
      <c r="B18" s="10"/>
      <c r="C18" s="11"/>
      <c r="D18" s="148" t="s">
        <v>213</v>
      </c>
      <c r="E18" s="13"/>
    </row>
    <row r="19" spans="1:5">
      <c r="A19" s="1"/>
      <c r="B19" s="10"/>
      <c r="C19" s="11" t="s">
        <v>214</v>
      </c>
      <c r="D19" s="11"/>
      <c r="E19" s="13"/>
    </row>
    <row r="20" spans="1:5">
      <c r="A20" s="1"/>
      <c r="B20" s="10"/>
      <c r="C20" s="11"/>
      <c r="D20" s="11" t="s">
        <v>215</v>
      </c>
      <c r="E20" s="13"/>
    </row>
    <row r="21" spans="1:5">
      <c r="A21" s="1"/>
      <c r="B21" s="10"/>
      <c r="C21" s="11" t="s">
        <v>216</v>
      </c>
      <c r="D21" s="11"/>
      <c r="E21" s="13"/>
    </row>
    <row r="22" spans="1:5">
      <c r="A22" s="1"/>
      <c r="B22" s="10"/>
      <c r="C22" s="148" t="s">
        <v>217</v>
      </c>
      <c r="D22" s="11"/>
      <c r="E22" s="13"/>
    </row>
    <row r="23" spans="1:5">
      <c r="A23" s="1"/>
      <c r="B23" s="10"/>
      <c r="C23" s="11"/>
      <c r="D23" s="11" t="s">
        <v>218</v>
      </c>
      <c r="E23" s="13"/>
    </row>
    <row r="24" spans="1:5">
      <c r="A24" s="1"/>
      <c r="B24" s="10"/>
      <c r="C24" s="148" t="s">
        <v>219</v>
      </c>
      <c r="D24" s="11"/>
      <c r="E24" s="13"/>
    </row>
    <row r="25" spans="1:5">
      <c r="A25" s="1"/>
      <c r="B25" s="10"/>
      <c r="C25" s="11"/>
      <c r="D25" s="11" t="s">
        <v>220</v>
      </c>
      <c r="E25" s="13"/>
    </row>
    <row r="26" spans="1:5">
      <c r="A26" s="1"/>
      <c r="B26" s="10"/>
      <c r="C26" s="148" t="s">
        <v>221</v>
      </c>
      <c r="D26" s="11"/>
      <c r="E26" s="13"/>
    </row>
    <row r="27" spans="1:5">
      <c r="A27" s="1"/>
      <c r="B27" s="10"/>
      <c r="C27" s="11" t="s">
        <v>222</v>
      </c>
      <c r="D27" s="11" t="s">
        <v>223</v>
      </c>
      <c r="E27" s="13"/>
    </row>
    <row r="28" spans="1:5">
      <c r="A28" s="1"/>
      <c r="B28" s="10"/>
      <c r="C28" s="11"/>
      <c r="D28" s="148" t="s">
        <v>224</v>
      </c>
      <c r="E28" s="13"/>
    </row>
    <row r="29" spans="1:5">
      <c r="A29" s="1"/>
      <c r="B29" s="10"/>
      <c r="C29" s="11"/>
      <c r="D29" s="148" t="s">
        <v>225</v>
      </c>
      <c r="E29" s="13"/>
    </row>
    <row r="30" spans="1:5">
      <c r="A30" s="1"/>
      <c r="B30" s="10"/>
      <c r="C30" s="11"/>
      <c r="D30" s="148" t="s">
        <v>226</v>
      </c>
      <c r="E30" s="13"/>
    </row>
    <row r="31" spans="1:5">
      <c r="A31" s="1"/>
      <c r="B31" s="10"/>
      <c r="C31" s="11"/>
      <c r="D31" s="148" t="s">
        <v>227</v>
      </c>
      <c r="E31" s="13"/>
    </row>
    <row r="32" spans="1:5">
      <c r="A32" s="1"/>
      <c r="B32" s="10"/>
      <c r="C32" s="11"/>
      <c r="D32" s="148" t="s">
        <v>228</v>
      </c>
      <c r="E32" s="13"/>
    </row>
    <row r="33" spans="1:5">
      <c r="A33" s="1"/>
      <c r="B33" s="10"/>
      <c r="C33" s="11"/>
      <c r="D33" s="148" t="s">
        <v>229</v>
      </c>
      <c r="E33" s="13"/>
    </row>
    <row r="34" spans="1:5" ht="15.75">
      <c r="A34" s="1"/>
      <c r="B34" s="10"/>
      <c r="C34" s="145" t="s">
        <v>230</v>
      </c>
      <c r="D34" s="146" t="s">
        <v>231</v>
      </c>
      <c r="E34" s="13"/>
    </row>
    <row r="35" spans="1:5">
      <c r="A35" s="1"/>
      <c r="B35" s="10"/>
      <c r="C35" s="11"/>
      <c r="D35" s="11"/>
      <c r="E35" s="13"/>
    </row>
    <row r="36" spans="1:5">
      <c r="A36" s="1"/>
      <c r="B36" s="10"/>
      <c r="C36" s="11"/>
      <c r="D36" s="148" t="s">
        <v>232</v>
      </c>
      <c r="E36" s="13"/>
    </row>
    <row r="37" spans="1:5">
      <c r="A37" s="1"/>
      <c r="B37" s="10"/>
      <c r="C37" s="11" t="s">
        <v>233</v>
      </c>
      <c r="D37" s="11"/>
      <c r="E37" s="13"/>
    </row>
    <row r="38" spans="1:5">
      <c r="A38" s="1"/>
      <c r="B38" s="10"/>
      <c r="C38" s="11"/>
      <c r="D38" s="11" t="s">
        <v>234</v>
      </c>
      <c r="E38" s="13"/>
    </row>
    <row r="39" spans="1:5">
      <c r="A39" s="1"/>
      <c r="B39" s="10"/>
      <c r="C39" s="11" t="s">
        <v>235</v>
      </c>
      <c r="D39" s="11"/>
      <c r="E39" s="13"/>
    </row>
    <row r="40" spans="1:5">
      <c r="A40" s="1"/>
      <c r="B40" s="10"/>
      <c r="C40" s="11"/>
      <c r="D40" s="11" t="s">
        <v>236</v>
      </c>
      <c r="E40" s="13"/>
    </row>
    <row r="41" spans="1:5">
      <c r="A41" s="1"/>
      <c r="B41" s="10"/>
      <c r="C41" s="11" t="s">
        <v>237</v>
      </c>
      <c r="D41" s="11"/>
      <c r="E41" s="13"/>
    </row>
    <row r="42" spans="1:5">
      <c r="A42" s="1"/>
      <c r="B42" s="10"/>
      <c r="C42" s="11"/>
      <c r="D42" s="11" t="s">
        <v>238</v>
      </c>
      <c r="E42" s="13"/>
    </row>
    <row r="43" spans="1:5">
      <c r="A43" s="1"/>
      <c r="B43" s="10"/>
      <c r="C43" s="11" t="s">
        <v>239</v>
      </c>
      <c r="D43" s="11"/>
      <c r="E43" s="13"/>
    </row>
    <row r="44" spans="1:5">
      <c r="A44" s="1"/>
      <c r="B44" s="10"/>
      <c r="C44" s="1"/>
      <c r="D44" s="1" t="s">
        <v>240</v>
      </c>
      <c r="E44" s="13"/>
    </row>
    <row r="45" spans="1:5">
      <c r="A45" s="1"/>
      <c r="B45" s="10"/>
      <c r="C45" s="1" t="s">
        <v>241</v>
      </c>
      <c r="D45" s="1"/>
      <c r="E45" s="13"/>
    </row>
    <row r="46" spans="1:5">
      <c r="A46" s="1"/>
      <c r="B46" s="10"/>
      <c r="C46" s="1" t="s">
        <v>242</v>
      </c>
      <c r="D46" s="1"/>
      <c r="E46" s="13"/>
    </row>
    <row r="47" spans="1:5">
      <c r="A47" s="1"/>
      <c r="B47" s="10"/>
      <c r="C47" s="1" t="s">
        <v>243</v>
      </c>
      <c r="D47" s="11"/>
      <c r="E47" s="13"/>
    </row>
    <row r="48" spans="1:5">
      <c r="A48" s="1"/>
      <c r="B48" s="10"/>
      <c r="C48" s="11"/>
      <c r="D48" s="1" t="s">
        <v>244</v>
      </c>
      <c r="E48" s="13"/>
    </row>
    <row r="49" spans="1:5">
      <c r="A49" s="1"/>
      <c r="B49" s="10"/>
      <c r="C49" s="11"/>
      <c r="D49" s="11" t="s">
        <v>245</v>
      </c>
      <c r="E49" s="13"/>
    </row>
    <row r="50" spans="1:5">
      <c r="A50" s="44"/>
      <c r="B50" s="149"/>
      <c r="C50" s="150"/>
      <c r="D50" s="150" t="s">
        <v>246</v>
      </c>
      <c r="E50" s="151"/>
    </row>
    <row r="51" spans="1:5">
      <c r="B51" s="17"/>
      <c r="C51" s="1"/>
      <c r="D51" s="1" t="s">
        <v>247</v>
      </c>
      <c r="E51" s="18"/>
    </row>
    <row r="52" spans="1:5">
      <c r="B52" s="17"/>
      <c r="C52" s="1" t="s">
        <v>248</v>
      </c>
      <c r="D52" s="1"/>
      <c r="E52" s="18"/>
    </row>
    <row r="53" spans="1:5">
      <c r="B53" s="17"/>
      <c r="C53" s="1"/>
      <c r="D53" s="1"/>
      <c r="E53" s="18"/>
    </row>
    <row r="54" spans="1:5">
      <c r="B54" s="16"/>
      <c r="C54" s="11"/>
      <c r="D54" s="11"/>
      <c r="E54" s="16"/>
    </row>
    <row r="55" spans="1:5">
      <c r="B55" s="16"/>
      <c r="C55" s="11"/>
      <c r="D55" s="11"/>
      <c r="E55" s="155"/>
    </row>
    <row r="56" spans="1:5">
      <c r="B56" s="16"/>
      <c r="C56" s="16"/>
      <c r="D56" s="16"/>
      <c r="E56" s="16"/>
    </row>
    <row r="57" spans="1:5">
      <c r="B57" s="16"/>
      <c r="C57" s="16"/>
      <c r="D57" s="16"/>
      <c r="E57" s="16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28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topLeftCell="A26" workbookViewId="0">
      <selection sqref="A1:G46"/>
    </sheetView>
  </sheetViews>
  <sheetFormatPr defaultRowHeight="15"/>
  <cols>
    <col min="1" max="1" width="6.5703125" customWidth="1"/>
    <col min="2" max="2" width="7.28515625" customWidth="1"/>
    <col min="4" max="4" width="32.5703125" customWidth="1"/>
    <col min="5" max="5" width="6.85546875" customWidth="1"/>
    <col min="6" max="6" width="12.140625" customWidth="1"/>
    <col min="7" max="7" width="12.42578125" customWidth="1"/>
  </cols>
  <sheetData>
    <row r="1" spans="1:7" ht="15.75">
      <c r="A1" s="273" t="s">
        <v>68</v>
      </c>
      <c r="B1" s="273"/>
      <c r="C1" s="273"/>
      <c r="D1" s="273"/>
      <c r="E1" s="273"/>
      <c r="F1" s="273"/>
      <c r="G1" s="273"/>
    </row>
    <row r="2" spans="1:7" ht="15.75">
      <c r="A2" s="19"/>
      <c r="B2" s="19" t="s">
        <v>67</v>
      </c>
      <c r="C2" s="19"/>
      <c r="D2" s="168" t="s">
        <v>317</v>
      </c>
      <c r="E2" s="19"/>
      <c r="F2" s="20">
        <v>2010</v>
      </c>
      <c r="G2" s="20">
        <v>2009</v>
      </c>
    </row>
    <row r="3" spans="1:7">
      <c r="A3" s="274" t="s">
        <v>23</v>
      </c>
      <c r="B3" s="276" t="s">
        <v>24</v>
      </c>
      <c r="C3" s="277"/>
      <c r="D3" s="278"/>
      <c r="E3" s="274" t="s">
        <v>25</v>
      </c>
      <c r="F3" s="21" t="s">
        <v>26</v>
      </c>
      <c r="G3" s="21" t="s">
        <v>26</v>
      </c>
    </row>
    <row r="4" spans="1:7">
      <c r="A4" s="275"/>
      <c r="B4" s="279"/>
      <c r="C4" s="280"/>
      <c r="D4" s="281"/>
      <c r="E4" s="275"/>
      <c r="F4" s="23" t="s">
        <v>27</v>
      </c>
      <c r="G4" s="24" t="s">
        <v>28</v>
      </c>
    </row>
    <row r="5" spans="1:7">
      <c r="A5" s="25" t="s">
        <v>29</v>
      </c>
      <c r="B5" s="270" t="s">
        <v>30</v>
      </c>
      <c r="C5" s="271"/>
      <c r="D5" s="272"/>
      <c r="E5" s="26"/>
      <c r="F5" s="27"/>
      <c r="G5" s="27"/>
    </row>
    <row r="6" spans="1:7">
      <c r="A6" s="28"/>
      <c r="B6" s="29">
        <v>1</v>
      </c>
      <c r="C6" s="30" t="s">
        <v>31</v>
      </c>
      <c r="D6" s="31"/>
      <c r="E6" s="32"/>
      <c r="F6" s="27">
        <f>F7+F8</f>
        <v>3050367</v>
      </c>
      <c r="G6" s="27">
        <f>G7+G8</f>
        <v>2247385</v>
      </c>
    </row>
    <row r="7" spans="1:7">
      <c r="A7" s="28"/>
      <c r="B7" s="29"/>
      <c r="C7" s="33" t="s">
        <v>32</v>
      </c>
      <c r="D7" s="34" t="s">
        <v>33</v>
      </c>
      <c r="E7" s="32"/>
      <c r="F7" s="35">
        <v>2563847</v>
      </c>
      <c r="G7" s="35">
        <v>2247385</v>
      </c>
    </row>
    <row r="8" spans="1:7">
      <c r="A8" s="28"/>
      <c r="B8" s="29"/>
      <c r="C8" s="33" t="s">
        <v>32</v>
      </c>
      <c r="D8" s="34" t="s">
        <v>34</v>
      </c>
      <c r="E8" s="32"/>
      <c r="F8" s="35">
        <v>486520</v>
      </c>
      <c r="G8" s="35"/>
    </row>
    <row r="9" spans="1:7">
      <c r="A9" s="28"/>
      <c r="B9" s="29">
        <v>2</v>
      </c>
      <c r="C9" s="30" t="s">
        <v>35</v>
      </c>
      <c r="D9" s="31"/>
      <c r="E9" s="32"/>
      <c r="F9" s="27"/>
      <c r="G9" s="27"/>
    </row>
    <row r="10" spans="1:7">
      <c r="A10" s="28"/>
      <c r="B10" s="29">
        <v>3</v>
      </c>
      <c r="C10" s="30" t="s">
        <v>36</v>
      </c>
      <c r="D10" s="31"/>
      <c r="E10" s="32"/>
      <c r="F10" s="27">
        <f>F11+F12+F13+F14+F15+F16+F17</f>
        <v>32910757</v>
      </c>
      <c r="G10" s="27">
        <f>G11+G12+G13+G14+G15+G16+G17</f>
        <v>27682435</v>
      </c>
    </row>
    <row r="11" spans="1:7">
      <c r="A11" s="28"/>
      <c r="B11" s="36"/>
      <c r="C11" s="33" t="s">
        <v>32</v>
      </c>
      <c r="D11" s="34" t="s">
        <v>37</v>
      </c>
      <c r="E11" s="32"/>
      <c r="F11" s="35">
        <v>30435153</v>
      </c>
      <c r="G11" s="35">
        <v>27635893</v>
      </c>
    </row>
    <row r="12" spans="1:7">
      <c r="A12" s="28"/>
      <c r="B12" s="36"/>
      <c r="C12" s="33" t="s">
        <v>32</v>
      </c>
      <c r="D12" s="34" t="s">
        <v>38</v>
      </c>
      <c r="E12" s="32"/>
      <c r="F12" s="35">
        <v>1815791</v>
      </c>
      <c r="G12" s="35">
        <v>0</v>
      </c>
    </row>
    <row r="13" spans="1:7">
      <c r="A13" s="28"/>
      <c r="B13" s="36"/>
      <c r="C13" s="33" t="s">
        <v>32</v>
      </c>
      <c r="D13" s="34" t="s">
        <v>39</v>
      </c>
      <c r="E13" s="32"/>
      <c r="F13" s="35">
        <v>0</v>
      </c>
      <c r="G13" s="35">
        <v>46542</v>
      </c>
    </row>
    <row r="14" spans="1:7">
      <c r="A14" s="28"/>
      <c r="B14" s="36"/>
      <c r="C14" s="33" t="s">
        <v>32</v>
      </c>
      <c r="D14" s="34" t="s">
        <v>40</v>
      </c>
      <c r="E14" s="32"/>
      <c r="F14" s="35">
        <v>659813</v>
      </c>
      <c r="G14" s="35">
        <v>0</v>
      </c>
    </row>
    <row r="15" spans="1:7">
      <c r="A15" s="28"/>
      <c r="B15" s="36"/>
      <c r="C15" s="33" t="s">
        <v>32</v>
      </c>
      <c r="D15" s="34" t="s">
        <v>41</v>
      </c>
      <c r="E15" s="32"/>
      <c r="F15" s="35"/>
      <c r="G15" s="35"/>
    </row>
    <row r="16" spans="1:7">
      <c r="A16" s="28"/>
      <c r="B16" s="36"/>
      <c r="C16" s="33" t="s">
        <v>32</v>
      </c>
      <c r="D16" s="34"/>
      <c r="E16" s="32"/>
      <c r="F16" s="35"/>
      <c r="G16" s="35"/>
    </row>
    <row r="17" spans="1:7">
      <c r="A17" s="28"/>
      <c r="B17" s="36"/>
      <c r="C17" s="33" t="s">
        <v>32</v>
      </c>
      <c r="D17" s="34"/>
      <c r="E17" s="32"/>
      <c r="F17" s="35"/>
      <c r="G17" s="35"/>
    </row>
    <row r="18" spans="1:7">
      <c r="A18" s="28"/>
      <c r="B18" s="29">
        <v>4</v>
      </c>
      <c r="C18" s="30" t="s">
        <v>42</v>
      </c>
      <c r="D18" s="31"/>
      <c r="E18" s="32"/>
      <c r="F18" s="27">
        <f>F19+F20+F21+F22+F23+F24</f>
        <v>1032605</v>
      </c>
      <c r="G18" s="27">
        <f>G19+G20+G21+G22+G23+G24</f>
        <v>1443275</v>
      </c>
    </row>
    <row r="19" spans="1:7">
      <c r="A19" s="28"/>
      <c r="B19" s="36"/>
      <c r="C19" s="33" t="s">
        <v>32</v>
      </c>
      <c r="D19" s="34" t="s">
        <v>43</v>
      </c>
      <c r="E19" s="32"/>
      <c r="F19" s="35">
        <v>332664</v>
      </c>
      <c r="G19" s="35"/>
    </row>
    <row r="20" spans="1:7">
      <c r="A20" s="28"/>
      <c r="B20" s="36"/>
      <c r="C20" s="33" t="s">
        <v>32</v>
      </c>
      <c r="D20" s="34" t="s">
        <v>44</v>
      </c>
      <c r="E20" s="32"/>
      <c r="F20" s="35">
        <v>0</v>
      </c>
      <c r="G20" s="35">
        <v>0</v>
      </c>
    </row>
    <row r="21" spans="1:7">
      <c r="A21" s="28"/>
      <c r="B21" s="36"/>
      <c r="C21" s="33" t="s">
        <v>32</v>
      </c>
      <c r="D21" s="34" t="s">
        <v>45</v>
      </c>
      <c r="E21" s="32"/>
      <c r="F21" s="35">
        <v>0</v>
      </c>
      <c r="G21" s="35">
        <v>0</v>
      </c>
    </row>
    <row r="22" spans="1:7">
      <c r="A22" s="28"/>
      <c r="B22" s="36"/>
      <c r="C22" s="33" t="s">
        <v>32</v>
      </c>
      <c r="D22" s="34" t="s">
        <v>46</v>
      </c>
      <c r="E22" s="32"/>
      <c r="F22" s="35">
        <v>0</v>
      </c>
      <c r="G22" s="35">
        <v>0</v>
      </c>
    </row>
    <row r="23" spans="1:7">
      <c r="A23" s="28"/>
      <c r="B23" s="36"/>
      <c r="C23" s="33" t="s">
        <v>32</v>
      </c>
      <c r="D23" s="34" t="s">
        <v>47</v>
      </c>
      <c r="E23" s="32"/>
      <c r="F23" s="35">
        <v>699941</v>
      </c>
      <c r="G23" s="35">
        <v>1443275</v>
      </c>
    </row>
    <row r="24" spans="1:7">
      <c r="A24" s="28"/>
      <c r="B24" s="36"/>
      <c r="C24" s="33" t="s">
        <v>32</v>
      </c>
      <c r="D24" s="34" t="s">
        <v>48</v>
      </c>
      <c r="E24" s="32"/>
      <c r="F24" s="35"/>
      <c r="G24" s="35"/>
    </row>
    <row r="25" spans="1:7">
      <c r="A25" s="28"/>
      <c r="B25" s="36"/>
      <c r="C25" s="33" t="s">
        <v>32</v>
      </c>
      <c r="D25" s="34"/>
      <c r="E25" s="32"/>
      <c r="F25" s="35"/>
      <c r="G25" s="35"/>
    </row>
    <row r="26" spans="1:7">
      <c r="A26" s="28"/>
      <c r="B26" s="29">
        <v>5</v>
      </c>
      <c r="C26" s="30" t="s">
        <v>49</v>
      </c>
      <c r="D26" s="31"/>
      <c r="E26" s="32"/>
      <c r="F26" s="27"/>
      <c r="G26" s="27"/>
    </row>
    <row r="27" spans="1:7">
      <c r="A27" s="28"/>
      <c r="B27" s="29">
        <v>6</v>
      </c>
      <c r="C27" s="30" t="s">
        <v>50</v>
      </c>
      <c r="D27" s="31"/>
      <c r="E27" s="32"/>
      <c r="F27" s="27"/>
      <c r="G27" s="27"/>
    </row>
    <row r="28" spans="1:7">
      <c r="A28" s="28"/>
      <c r="B28" s="29">
        <v>7</v>
      </c>
      <c r="C28" s="30" t="s">
        <v>51</v>
      </c>
      <c r="D28" s="31"/>
      <c r="E28" s="32"/>
      <c r="F28" s="27">
        <f>F29+F30</f>
        <v>0</v>
      </c>
      <c r="G28" s="27">
        <f>G29+G30</f>
        <v>0</v>
      </c>
    </row>
    <row r="29" spans="1:7">
      <c r="A29" s="28"/>
      <c r="B29" s="29"/>
      <c r="C29" s="33" t="s">
        <v>32</v>
      </c>
      <c r="D29" s="31" t="s">
        <v>52</v>
      </c>
      <c r="E29" s="32"/>
      <c r="F29" s="35"/>
      <c r="G29" s="35"/>
    </row>
    <row r="30" spans="1:7">
      <c r="A30" s="28"/>
      <c r="B30" s="29"/>
      <c r="C30" s="33" t="s">
        <v>32</v>
      </c>
      <c r="D30" s="31"/>
      <c r="E30" s="32"/>
      <c r="F30" s="35"/>
      <c r="G30" s="35"/>
    </row>
    <row r="31" spans="1:7">
      <c r="A31" s="37" t="s">
        <v>53</v>
      </c>
      <c r="B31" s="270" t="s">
        <v>54</v>
      </c>
      <c r="C31" s="271"/>
      <c r="D31" s="272"/>
      <c r="E31" s="32"/>
      <c r="F31" s="27"/>
      <c r="G31" s="27"/>
    </row>
    <row r="32" spans="1:7">
      <c r="A32" s="28"/>
      <c r="B32" s="29">
        <v>1</v>
      </c>
      <c r="C32" s="30" t="s">
        <v>55</v>
      </c>
      <c r="D32" s="31"/>
      <c r="E32" s="32"/>
      <c r="F32" s="27"/>
      <c r="G32" s="27"/>
    </row>
    <row r="33" spans="1:7">
      <c r="A33" s="28"/>
      <c r="B33" s="29">
        <v>2</v>
      </c>
      <c r="C33" s="30" t="s">
        <v>56</v>
      </c>
      <c r="D33" s="38"/>
      <c r="E33" s="32"/>
      <c r="F33" s="27">
        <f>F34+F35+F36+F37+F38</f>
        <v>11226833</v>
      </c>
      <c r="G33" s="27">
        <f>G34+G35+G36+G37+G38</f>
        <v>12681776</v>
      </c>
    </row>
    <row r="34" spans="1:7">
      <c r="A34" s="28"/>
      <c r="B34" s="36"/>
      <c r="C34" s="33" t="s">
        <v>32</v>
      </c>
      <c r="D34" s="34" t="s">
        <v>57</v>
      </c>
      <c r="E34" s="32"/>
      <c r="F34" s="35"/>
      <c r="G34" s="35"/>
    </row>
    <row r="35" spans="1:7">
      <c r="A35" s="28"/>
      <c r="B35" s="36"/>
      <c r="C35" s="33" t="s">
        <v>32</v>
      </c>
      <c r="D35" s="34" t="s">
        <v>58</v>
      </c>
      <c r="E35" s="32"/>
      <c r="F35" s="35"/>
      <c r="G35" s="35"/>
    </row>
    <row r="36" spans="1:7">
      <c r="A36" s="28"/>
      <c r="B36" s="36"/>
      <c r="C36" s="33" t="s">
        <v>32</v>
      </c>
      <c r="D36" s="34" t="s">
        <v>59</v>
      </c>
      <c r="E36" s="32"/>
      <c r="F36" s="35">
        <v>526564</v>
      </c>
      <c r="G36" s="35">
        <v>570912</v>
      </c>
    </row>
    <row r="37" spans="1:7">
      <c r="A37" s="28"/>
      <c r="B37" s="36"/>
      <c r="C37" s="33" t="s">
        <v>32</v>
      </c>
      <c r="D37" s="34" t="s">
        <v>60</v>
      </c>
      <c r="E37" s="32"/>
      <c r="F37" s="35">
        <v>10319564</v>
      </c>
      <c r="G37" s="35">
        <f>5226610+6494561</f>
        <v>11721171</v>
      </c>
    </row>
    <row r="38" spans="1:7">
      <c r="A38" s="28"/>
      <c r="B38" s="36"/>
      <c r="C38" s="33" t="s">
        <v>32</v>
      </c>
      <c r="D38" s="34" t="s">
        <v>61</v>
      </c>
      <c r="E38" s="32"/>
      <c r="F38" s="35">
        <v>380705</v>
      </c>
      <c r="G38" s="35">
        <v>389693</v>
      </c>
    </row>
    <row r="39" spans="1:7">
      <c r="A39" s="28"/>
      <c r="B39" s="29">
        <v>3</v>
      </c>
      <c r="C39" s="30" t="s">
        <v>62</v>
      </c>
      <c r="D39" s="31"/>
      <c r="E39" s="32"/>
      <c r="F39" s="27"/>
      <c r="G39" s="27"/>
    </row>
    <row r="40" spans="1:7">
      <c r="A40" s="28"/>
      <c r="B40" s="29">
        <v>4</v>
      </c>
      <c r="C40" s="30" t="s">
        <v>63</v>
      </c>
      <c r="D40" s="31"/>
      <c r="E40" s="32"/>
      <c r="F40" s="27"/>
      <c r="G40" s="27"/>
    </row>
    <row r="41" spans="1:7">
      <c r="A41" s="28"/>
      <c r="B41" s="29">
        <v>5</v>
      </c>
      <c r="C41" s="30" t="s">
        <v>64</v>
      </c>
      <c r="D41" s="31"/>
      <c r="E41" s="32"/>
      <c r="F41" s="27"/>
      <c r="G41" s="27"/>
    </row>
    <row r="42" spans="1:7">
      <c r="A42" s="28"/>
      <c r="B42" s="29">
        <v>6</v>
      </c>
      <c r="C42" s="30" t="s">
        <v>65</v>
      </c>
      <c r="D42" s="31"/>
      <c r="E42" s="32"/>
      <c r="F42" s="27"/>
      <c r="G42" s="27"/>
    </row>
    <row r="43" spans="1:7">
      <c r="A43" s="32"/>
      <c r="B43" s="270" t="s">
        <v>66</v>
      </c>
      <c r="C43" s="271"/>
      <c r="D43" s="272"/>
      <c r="E43" s="32"/>
      <c r="F43" s="27">
        <f>F42+F41+F40+F39+F33+F31+F28+F27+F26+F18+F10+F6</f>
        <v>48220562</v>
      </c>
      <c r="G43" s="27">
        <f>G42+G41+G40+G39+G33+G31+G28+G27+G26+G18+G10+G6</f>
        <v>44054871</v>
      </c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5"/>
  <sheetViews>
    <sheetView topLeftCell="A22" workbookViewId="0">
      <selection activeCell="L37" sqref="L37"/>
    </sheetView>
  </sheetViews>
  <sheetFormatPr defaultRowHeight="15"/>
  <cols>
    <col min="1" max="1" width="1.85546875" customWidth="1"/>
    <col min="2" max="2" width="4.85546875" customWidth="1"/>
    <col min="3" max="3" width="6.28515625" customWidth="1"/>
    <col min="4" max="4" width="7.42578125" customWidth="1"/>
    <col min="5" max="5" width="39.28515625" customWidth="1"/>
    <col min="6" max="6" width="5.7109375" customWidth="1"/>
    <col min="7" max="7" width="11" customWidth="1"/>
    <col min="8" max="8" width="11.140625" customWidth="1"/>
    <col min="11" max="11" width="10.140625" bestFit="1" customWidth="1"/>
  </cols>
  <sheetData>
    <row r="1" spans="1:8" ht="18">
      <c r="A1" s="39"/>
      <c r="B1" s="40" t="s">
        <v>107</v>
      </c>
      <c r="C1" s="41"/>
      <c r="D1" s="41"/>
      <c r="E1" s="42"/>
      <c r="F1" s="39"/>
      <c r="G1" s="43"/>
      <c r="H1" s="43"/>
    </row>
    <row r="2" spans="1:8" ht="15.75">
      <c r="A2" s="39"/>
      <c r="B2" s="273" t="s">
        <v>106</v>
      </c>
      <c r="C2" s="273"/>
      <c r="D2" s="273"/>
      <c r="E2" s="273"/>
      <c r="F2" s="273"/>
      <c r="G2" s="273"/>
      <c r="H2" s="273"/>
    </row>
    <row r="3" spans="1:8" ht="15.75">
      <c r="A3" s="44"/>
      <c r="B3" s="45"/>
      <c r="C3" s="45"/>
      <c r="D3" s="45"/>
      <c r="E3" s="168" t="s">
        <v>317</v>
      </c>
      <c r="F3" s="44"/>
      <c r="G3" s="239">
        <v>2010</v>
      </c>
      <c r="H3" s="239">
        <v>2009</v>
      </c>
    </row>
    <row r="4" spans="1:8">
      <c r="A4" s="39"/>
      <c r="B4" s="285" t="s">
        <v>23</v>
      </c>
      <c r="C4" s="287" t="s">
        <v>69</v>
      </c>
      <c r="D4" s="288"/>
      <c r="E4" s="289"/>
      <c r="F4" s="285" t="s">
        <v>25</v>
      </c>
      <c r="G4" s="46" t="s">
        <v>26</v>
      </c>
      <c r="H4" s="46" t="s">
        <v>26</v>
      </c>
    </row>
    <row r="5" spans="1:8">
      <c r="A5" s="39"/>
      <c r="B5" s="286"/>
      <c r="C5" s="290"/>
      <c r="D5" s="291"/>
      <c r="E5" s="292"/>
      <c r="F5" s="286"/>
      <c r="G5" s="47" t="s">
        <v>27</v>
      </c>
      <c r="H5" s="48" t="s">
        <v>28</v>
      </c>
    </row>
    <row r="6" spans="1:8">
      <c r="A6" s="39"/>
      <c r="B6" s="49" t="s">
        <v>29</v>
      </c>
      <c r="C6" s="282" t="s">
        <v>70</v>
      </c>
      <c r="D6" s="283"/>
      <c r="E6" s="284"/>
      <c r="F6" s="50"/>
      <c r="G6" s="27">
        <f>G7+G8+G11+G22+G23</f>
        <v>15988469</v>
      </c>
      <c r="H6" s="27">
        <f>H7+H8+H11+H22+H23</f>
        <v>13104481</v>
      </c>
    </row>
    <row r="7" spans="1:8">
      <c r="A7" s="39"/>
      <c r="B7" s="51"/>
      <c r="C7" s="52">
        <v>1</v>
      </c>
      <c r="D7" s="53" t="s">
        <v>71</v>
      </c>
      <c r="E7" s="54"/>
      <c r="F7" s="50"/>
      <c r="G7" s="27">
        <v>0</v>
      </c>
      <c r="H7" s="27">
        <v>0</v>
      </c>
    </row>
    <row r="8" spans="1:8">
      <c r="A8" s="39"/>
      <c r="B8" s="51"/>
      <c r="C8" s="52">
        <v>2</v>
      </c>
      <c r="D8" s="53" t="s">
        <v>72</v>
      </c>
      <c r="E8" s="54"/>
      <c r="F8" s="50"/>
      <c r="G8" s="27">
        <f>SUM(G9:G10)</f>
        <v>0</v>
      </c>
      <c r="H8" s="27">
        <f>SUM(H9:H10)</f>
        <v>0</v>
      </c>
    </row>
    <row r="9" spans="1:8">
      <c r="A9" s="39"/>
      <c r="B9" s="51"/>
      <c r="C9" s="55"/>
      <c r="D9" s="56" t="s">
        <v>32</v>
      </c>
      <c r="E9" s="57" t="s">
        <v>73</v>
      </c>
      <c r="F9" s="50"/>
      <c r="G9" s="58"/>
      <c r="H9" s="58"/>
    </row>
    <row r="10" spans="1:8">
      <c r="A10" s="39"/>
      <c r="B10" s="51"/>
      <c r="C10" s="55"/>
      <c r="D10" s="56" t="s">
        <v>32</v>
      </c>
      <c r="E10" s="57" t="s">
        <v>74</v>
      </c>
      <c r="F10" s="50"/>
      <c r="G10" s="58">
        <v>0</v>
      </c>
      <c r="H10" s="58"/>
    </row>
    <row r="11" spans="1:8">
      <c r="A11" s="39"/>
      <c r="B11" s="51"/>
      <c r="C11" s="52">
        <v>3</v>
      </c>
      <c r="D11" s="53" t="s">
        <v>75</v>
      </c>
      <c r="E11" s="54"/>
      <c r="F11" s="50"/>
      <c r="G11" s="27">
        <f>SUM(G12:G21)</f>
        <v>15988469</v>
      </c>
      <c r="H11" s="27">
        <f>SUM(H12:H21)</f>
        <v>13104481</v>
      </c>
    </row>
    <row r="12" spans="1:8">
      <c r="A12" s="39"/>
      <c r="B12" s="51"/>
      <c r="C12" s="55"/>
      <c r="D12" s="56" t="s">
        <v>32</v>
      </c>
      <c r="E12" s="57" t="s">
        <v>76</v>
      </c>
      <c r="F12" s="50"/>
      <c r="G12" s="58">
        <v>15335682</v>
      </c>
      <c r="H12" s="58">
        <v>12438617</v>
      </c>
    </row>
    <row r="13" spans="1:8">
      <c r="A13" s="39"/>
      <c r="B13" s="51"/>
      <c r="C13" s="55"/>
      <c r="D13" s="56" t="s">
        <v>32</v>
      </c>
      <c r="E13" s="57" t="s">
        <v>77</v>
      </c>
      <c r="F13" s="50"/>
      <c r="G13" s="58">
        <v>195000</v>
      </c>
      <c r="H13" s="58">
        <v>148261</v>
      </c>
    </row>
    <row r="14" spans="1:8">
      <c r="A14" s="39"/>
      <c r="B14" s="51"/>
      <c r="C14" s="55"/>
      <c r="D14" s="56" t="s">
        <v>32</v>
      </c>
      <c r="E14" s="57" t="s">
        <v>78</v>
      </c>
      <c r="F14" s="50"/>
      <c r="G14" s="58">
        <v>54545</v>
      </c>
      <c r="H14" s="58">
        <v>53289</v>
      </c>
    </row>
    <row r="15" spans="1:8">
      <c r="A15" s="39"/>
      <c r="B15" s="51"/>
      <c r="C15" s="55"/>
      <c r="D15" s="56" t="s">
        <v>32</v>
      </c>
      <c r="E15" s="57" t="s">
        <v>79</v>
      </c>
      <c r="F15" s="50"/>
      <c r="G15" s="58">
        <v>18550</v>
      </c>
      <c r="H15" s="58">
        <v>18100</v>
      </c>
    </row>
    <row r="16" spans="1:8">
      <c r="A16" s="39"/>
      <c r="B16" s="51"/>
      <c r="C16" s="55"/>
      <c r="D16" s="56" t="s">
        <v>32</v>
      </c>
      <c r="E16" s="57" t="s">
        <v>80</v>
      </c>
      <c r="F16" s="50"/>
      <c r="G16" s="58">
        <v>384692</v>
      </c>
      <c r="H16" s="58">
        <v>187096</v>
      </c>
    </row>
    <row r="17" spans="1:8">
      <c r="A17" s="39"/>
      <c r="B17" s="51"/>
      <c r="C17" s="55"/>
      <c r="D17" s="56" t="s">
        <v>32</v>
      </c>
      <c r="E17" s="57" t="s">
        <v>81</v>
      </c>
      <c r="F17" s="50"/>
      <c r="G17" s="58">
        <v>0</v>
      </c>
      <c r="H17" s="58">
        <v>259118</v>
      </c>
    </row>
    <row r="18" spans="1:8">
      <c r="A18" s="39"/>
      <c r="B18" s="51"/>
      <c r="C18" s="55"/>
      <c r="D18" s="56" t="s">
        <v>32</v>
      </c>
      <c r="E18" s="57" t="s">
        <v>82</v>
      </c>
      <c r="F18" s="50"/>
      <c r="G18" s="58"/>
      <c r="H18" s="58"/>
    </row>
    <row r="19" spans="1:8">
      <c r="A19" s="39"/>
      <c r="B19" s="51"/>
      <c r="C19" s="55"/>
      <c r="D19" s="56" t="s">
        <v>32</v>
      </c>
      <c r="E19" s="57" t="s">
        <v>41</v>
      </c>
      <c r="F19" s="50"/>
      <c r="G19" s="58"/>
      <c r="H19" s="58"/>
    </row>
    <row r="20" spans="1:8">
      <c r="A20" s="39"/>
      <c r="B20" s="51"/>
      <c r="C20" s="55"/>
      <c r="D20" s="56" t="s">
        <v>32</v>
      </c>
      <c r="E20" s="57" t="s">
        <v>83</v>
      </c>
      <c r="F20" s="50"/>
      <c r="G20" s="58"/>
      <c r="H20" s="58"/>
    </row>
    <row r="21" spans="1:8">
      <c r="A21" s="39"/>
      <c r="B21" s="51"/>
      <c r="C21" s="55"/>
      <c r="D21" s="56" t="s">
        <v>32</v>
      </c>
      <c r="E21" s="57" t="s">
        <v>250</v>
      </c>
      <c r="F21" s="50"/>
      <c r="G21" s="58"/>
      <c r="H21" s="58"/>
    </row>
    <row r="22" spans="1:8">
      <c r="A22" s="39"/>
      <c r="B22" s="51"/>
      <c r="C22" s="52">
        <v>4</v>
      </c>
      <c r="D22" s="53" t="s">
        <v>84</v>
      </c>
      <c r="E22" s="54"/>
      <c r="F22" s="50"/>
      <c r="G22" s="27">
        <v>0</v>
      </c>
      <c r="H22" s="27">
        <v>0</v>
      </c>
    </row>
    <row r="23" spans="1:8">
      <c r="A23" s="39"/>
      <c r="B23" s="51"/>
      <c r="C23" s="52">
        <v>5</v>
      </c>
      <c r="D23" s="53" t="s">
        <v>85</v>
      </c>
      <c r="E23" s="54"/>
      <c r="F23" s="50"/>
      <c r="G23" s="27">
        <v>0</v>
      </c>
      <c r="H23" s="27">
        <v>0</v>
      </c>
    </row>
    <row r="24" spans="1:8">
      <c r="A24" s="39"/>
      <c r="B24" s="49" t="s">
        <v>53</v>
      </c>
      <c r="C24" s="282" t="s">
        <v>86</v>
      </c>
      <c r="D24" s="283"/>
      <c r="E24" s="284"/>
      <c r="F24" s="50"/>
      <c r="G24" s="27">
        <f>G25+G28+G29+G30</f>
        <v>3500000</v>
      </c>
      <c r="H24" s="27">
        <f>H25+H28+H29+H30</f>
        <v>10200000</v>
      </c>
    </row>
    <row r="25" spans="1:8">
      <c r="A25" s="39"/>
      <c r="B25" s="51"/>
      <c r="C25" s="52">
        <v>1</v>
      </c>
      <c r="D25" s="53" t="s">
        <v>87</v>
      </c>
      <c r="E25" s="59"/>
      <c r="F25" s="50"/>
      <c r="G25" s="27">
        <f>SUM(G26:G27)</f>
        <v>3500000</v>
      </c>
      <c r="H25" s="27">
        <f>SUM(H26:H27)</f>
        <v>10200000</v>
      </c>
    </row>
    <row r="26" spans="1:8">
      <c r="A26" s="39"/>
      <c r="B26" s="51"/>
      <c r="C26" s="55"/>
      <c r="D26" s="56" t="s">
        <v>32</v>
      </c>
      <c r="E26" s="57" t="s">
        <v>88</v>
      </c>
      <c r="F26" s="50"/>
      <c r="G26" s="58">
        <v>3500000</v>
      </c>
      <c r="H26" s="58">
        <v>10200000</v>
      </c>
    </row>
    <row r="27" spans="1:8">
      <c r="A27" s="39"/>
      <c r="B27" s="51"/>
      <c r="C27" s="55"/>
      <c r="D27" s="56" t="s">
        <v>32</v>
      </c>
      <c r="E27" s="57" t="s">
        <v>89</v>
      </c>
      <c r="F27" s="50"/>
      <c r="G27" s="58"/>
      <c r="H27" s="58"/>
    </row>
    <row r="28" spans="1:8">
      <c r="A28" s="39"/>
      <c r="B28" s="51"/>
      <c r="C28" s="52">
        <v>2</v>
      </c>
      <c r="D28" s="53" t="s">
        <v>90</v>
      </c>
      <c r="E28" s="54"/>
      <c r="F28" s="50"/>
      <c r="G28" s="27">
        <v>0</v>
      </c>
      <c r="H28" s="27">
        <v>0</v>
      </c>
    </row>
    <row r="29" spans="1:8">
      <c r="A29" s="39"/>
      <c r="B29" s="51"/>
      <c r="C29" s="52">
        <v>3</v>
      </c>
      <c r="D29" s="53" t="s">
        <v>84</v>
      </c>
      <c r="E29" s="54"/>
      <c r="F29" s="50"/>
      <c r="G29" s="27"/>
      <c r="H29" s="27">
        <v>0</v>
      </c>
    </row>
    <row r="30" spans="1:8">
      <c r="A30" s="39"/>
      <c r="B30" s="51"/>
      <c r="C30" s="52">
        <v>4</v>
      </c>
      <c r="D30" s="53" t="s">
        <v>91</v>
      </c>
      <c r="E30" s="54"/>
      <c r="F30" s="50"/>
      <c r="G30" s="27">
        <v>0</v>
      </c>
      <c r="H30" s="27">
        <v>0</v>
      </c>
    </row>
    <row r="31" spans="1:8">
      <c r="A31" s="39"/>
      <c r="B31" s="51"/>
      <c r="C31" s="282" t="s">
        <v>92</v>
      </c>
      <c r="D31" s="283"/>
      <c r="E31" s="284"/>
      <c r="F31" s="50"/>
      <c r="G31" s="27">
        <f>G6+G24</f>
        <v>19488469</v>
      </c>
      <c r="H31" s="27">
        <f>H6+H24</f>
        <v>23304481</v>
      </c>
    </row>
    <row r="32" spans="1:8">
      <c r="A32" s="39"/>
      <c r="B32" s="49" t="s">
        <v>93</v>
      </c>
      <c r="C32" s="282" t="s">
        <v>94</v>
      </c>
      <c r="D32" s="283"/>
      <c r="E32" s="284"/>
      <c r="F32" s="50"/>
      <c r="G32" s="27">
        <f>SUM(G33:G42)</f>
        <v>28732093</v>
      </c>
      <c r="H32" s="27">
        <f>SUM(H33:H42)</f>
        <v>20750390</v>
      </c>
    </row>
    <row r="33" spans="1:12">
      <c r="A33" s="39"/>
      <c r="B33" s="51"/>
      <c r="C33" s="52">
        <v>1</v>
      </c>
      <c r="D33" s="53" t="s">
        <v>95</v>
      </c>
      <c r="E33" s="54"/>
      <c r="F33" s="50"/>
      <c r="G33" s="58"/>
      <c r="H33" s="58"/>
    </row>
    <row r="34" spans="1:12">
      <c r="A34" s="39"/>
      <c r="B34" s="51"/>
      <c r="C34" s="60">
        <v>2</v>
      </c>
      <c r="D34" s="53" t="s">
        <v>96</v>
      </c>
      <c r="E34" s="54"/>
      <c r="F34" s="50"/>
      <c r="G34" s="58"/>
      <c r="H34" s="58"/>
    </row>
    <row r="35" spans="1:12">
      <c r="A35" s="39"/>
      <c r="B35" s="51"/>
      <c r="C35" s="52">
        <v>3</v>
      </c>
      <c r="D35" s="53" t="s">
        <v>97</v>
      </c>
      <c r="E35" s="54"/>
      <c r="F35" s="50"/>
      <c r="G35" s="58">
        <v>20600000</v>
      </c>
      <c r="H35" s="58">
        <v>13500000</v>
      </c>
      <c r="J35">
        <v>13500000</v>
      </c>
      <c r="K35" s="104">
        <f>G35+G42</f>
        <v>28581703</v>
      </c>
      <c r="L35" t="s">
        <v>337</v>
      </c>
    </row>
    <row r="36" spans="1:12">
      <c r="A36" s="39"/>
      <c r="B36" s="51"/>
      <c r="C36" s="60">
        <v>4</v>
      </c>
      <c r="D36" s="53" t="s">
        <v>98</v>
      </c>
      <c r="E36" s="54"/>
      <c r="F36" s="50"/>
      <c r="G36" s="58"/>
      <c r="H36" s="58"/>
      <c r="J36">
        <v>7162411</v>
      </c>
    </row>
    <row r="37" spans="1:12">
      <c r="A37" s="39"/>
      <c r="B37" s="51"/>
      <c r="C37" s="52">
        <v>5</v>
      </c>
      <c r="D37" s="53" t="s">
        <v>99</v>
      </c>
      <c r="E37" s="54"/>
      <c r="F37" s="50"/>
      <c r="G37" s="58"/>
      <c r="H37" s="58"/>
      <c r="J37">
        <f>SUM(J35:J36)</f>
        <v>20662411</v>
      </c>
    </row>
    <row r="38" spans="1:12">
      <c r="A38" s="39"/>
      <c r="B38" s="51"/>
      <c r="C38" s="60">
        <v>6</v>
      </c>
      <c r="D38" s="53" t="s">
        <v>100</v>
      </c>
      <c r="E38" s="54"/>
      <c r="F38" s="50"/>
      <c r="G38" s="58"/>
      <c r="H38" s="58"/>
    </row>
    <row r="39" spans="1:12">
      <c r="A39" s="39"/>
      <c r="B39" s="51"/>
      <c r="C39" s="52">
        <v>7</v>
      </c>
      <c r="D39" s="53" t="s">
        <v>101</v>
      </c>
      <c r="E39" s="54"/>
      <c r="F39" s="50"/>
      <c r="G39" s="58">
        <v>150390</v>
      </c>
      <c r="H39" s="58">
        <v>87979</v>
      </c>
      <c r="J39">
        <v>62411</v>
      </c>
    </row>
    <row r="40" spans="1:12">
      <c r="A40" s="39"/>
      <c r="B40" s="51"/>
      <c r="C40" s="60">
        <v>8</v>
      </c>
      <c r="D40" s="53" t="s">
        <v>102</v>
      </c>
      <c r="E40" s="54"/>
      <c r="F40" s="50"/>
      <c r="G40" s="58"/>
      <c r="H40" s="58"/>
      <c r="J40">
        <v>87979</v>
      </c>
    </row>
    <row r="41" spans="1:12">
      <c r="A41" s="39"/>
      <c r="B41" s="51"/>
      <c r="C41" s="52">
        <v>9</v>
      </c>
      <c r="D41" s="53" t="s">
        <v>103</v>
      </c>
      <c r="E41" s="54"/>
      <c r="F41" s="50"/>
      <c r="G41" s="58">
        <v>0</v>
      </c>
      <c r="H41" s="58">
        <v>2543540</v>
      </c>
      <c r="J41">
        <f>SUM(J39:J40)</f>
        <v>150390</v>
      </c>
    </row>
    <row r="42" spans="1:12">
      <c r="A42" s="39"/>
      <c r="B42" s="51"/>
      <c r="C42" s="60">
        <v>10</v>
      </c>
      <c r="D42" s="53" t="s">
        <v>104</v>
      </c>
      <c r="E42" s="54"/>
      <c r="F42" s="50"/>
      <c r="G42" s="58">
        <v>7981703</v>
      </c>
      <c r="H42" s="58">
        <v>4618871</v>
      </c>
    </row>
    <row r="43" spans="1:12">
      <c r="A43" s="39"/>
      <c r="B43" s="51"/>
      <c r="C43" s="282" t="s">
        <v>105</v>
      </c>
      <c r="D43" s="283"/>
      <c r="E43" s="284"/>
      <c r="F43" s="50"/>
      <c r="G43" s="27">
        <f>G31+G32</f>
        <v>48220562</v>
      </c>
      <c r="H43" s="27">
        <f>H31+H32</f>
        <v>44054871</v>
      </c>
    </row>
    <row r="44" spans="1:12">
      <c r="A44" s="39"/>
      <c r="B44" s="61"/>
      <c r="C44" s="61"/>
      <c r="D44" s="62"/>
      <c r="E44" s="63"/>
      <c r="F44" s="63"/>
      <c r="G44" s="58">
        <f>G43-'AKTIVI 2010'!F43</f>
        <v>0</v>
      </c>
      <c r="H44" s="58">
        <f>H43-'AKTIVI 2010'!G43</f>
        <v>0</v>
      </c>
    </row>
    <row r="45" spans="1:12">
      <c r="A45" s="39"/>
      <c r="B45" s="61"/>
      <c r="C45" s="61"/>
      <c r="D45" s="62"/>
      <c r="E45" s="63"/>
      <c r="F45" s="63"/>
      <c r="G45" s="64"/>
      <c r="H45" s="64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topLeftCell="A17" workbookViewId="0">
      <selection sqref="A1:G38"/>
    </sheetView>
  </sheetViews>
  <sheetFormatPr defaultRowHeight="15"/>
  <cols>
    <col min="1" max="1" width="1.7109375" customWidth="1"/>
    <col min="2" max="2" width="6.42578125" customWidth="1"/>
    <col min="5" max="5" width="36.140625" customWidth="1"/>
    <col min="6" max="6" width="13.85546875" customWidth="1"/>
    <col min="7" max="7" width="13.5703125" customWidth="1"/>
  </cols>
  <sheetData>
    <row r="1" spans="1:7">
      <c r="B1" t="s">
        <v>67</v>
      </c>
    </row>
    <row r="2" spans="1:7" ht="18">
      <c r="A2" s="39"/>
      <c r="B2" s="296" t="s">
        <v>138</v>
      </c>
      <c r="C2" s="296"/>
      <c r="D2" s="296"/>
      <c r="E2" s="296"/>
      <c r="F2" s="296"/>
      <c r="G2" s="296"/>
    </row>
    <row r="3" spans="1:7">
      <c r="A3" s="39"/>
      <c r="B3" s="297" t="s">
        <v>108</v>
      </c>
      <c r="C3" s="297"/>
      <c r="D3" s="297"/>
      <c r="E3" s="297"/>
      <c r="F3" s="297"/>
      <c r="G3" s="297"/>
    </row>
    <row r="4" spans="1:7" ht="15.75">
      <c r="A4" s="44"/>
      <c r="B4" s="45"/>
      <c r="C4" s="45"/>
      <c r="D4" s="45"/>
      <c r="E4" s="168" t="s">
        <v>317</v>
      </c>
      <c r="F4" s="81">
        <v>2010</v>
      </c>
      <c r="G4" s="81">
        <v>2009</v>
      </c>
    </row>
    <row r="5" spans="1:7">
      <c r="A5" s="39"/>
      <c r="B5" s="298" t="s">
        <v>23</v>
      </c>
      <c r="C5" s="276" t="s">
        <v>109</v>
      </c>
      <c r="D5" s="277"/>
      <c r="E5" s="278"/>
      <c r="F5" s="65" t="s">
        <v>26</v>
      </c>
      <c r="G5" s="65" t="s">
        <v>26</v>
      </c>
    </row>
    <row r="6" spans="1:7">
      <c r="A6" s="39"/>
      <c r="B6" s="299"/>
      <c r="C6" s="279"/>
      <c r="D6" s="280"/>
      <c r="E6" s="281"/>
      <c r="F6" s="66" t="s">
        <v>27</v>
      </c>
      <c r="G6" s="67" t="s">
        <v>28</v>
      </c>
    </row>
    <row r="7" spans="1:7">
      <c r="A7" s="39"/>
      <c r="B7" s="51">
        <v>1</v>
      </c>
      <c r="C7" s="300" t="s">
        <v>110</v>
      </c>
      <c r="D7" s="301"/>
      <c r="E7" s="302"/>
      <c r="F7" s="73">
        <f>F8+F9+F10+F11+F12</f>
        <v>43580422</v>
      </c>
      <c r="G7" s="73">
        <f>G8+G9+G10+G11+G12</f>
        <v>43284657</v>
      </c>
    </row>
    <row r="8" spans="1:7">
      <c r="A8" s="39"/>
      <c r="B8" s="51" t="s">
        <v>133</v>
      </c>
      <c r="C8" s="293" t="s">
        <v>111</v>
      </c>
      <c r="D8" s="294"/>
      <c r="E8" s="295"/>
      <c r="F8" s="68"/>
      <c r="G8" s="68"/>
    </row>
    <row r="9" spans="1:7">
      <c r="A9" s="39"/>
      <c r="B9" s="69" t="s">
        <v>134</v>
      </c>
      <c r="C9" s="72"/>
      <c r="D9" s="240" t="s">
        <v>320</v>
      </c>
      <c r="E9" s="76"/>
      <c r="F9" s="70">
        <v>43580422</v>
      </c>
      <c r="G9" s="70">
        <v>43284657</v>
      </c>
    </row>
    <row r="10" spans="1:7">
      <c r="A10" s="39"/>
      <c r="B10" s="69" t="s">
        <v>135</v>
      </c>
      <c r="C10" s="72"/>
      <c r="D10" s="242" t="s">
        <v>321</v>
      </c>
      <c r="E10" s="76"/>
      <c r="F10" s="70"/>
      <c r="G10" s="70"/>
    </row>
    <row r="11" spans="1:7">
      <c r="A11" s="39"/>
      <c r="B11" s="69" t="s">
        <v>136</v>
      </c>
      <c r="C11" s="72"/>
      <c r="D11" s="75"/>
      <c r="E11" s="76"/>
      <c r="F11" s="70"/>
      <c r="G11" s="70"/>
    </row>
    <row r="12" spans="1:7">
      <c r="A12" s="39"/>
      <c r="B12" s="69"/>
      <c r="C12" s="72"/>
      <c r="D12" s="75"/>
      <c r="E12" s="76"/>
      <c r="F12" s="70"/>
      <c r="G12" s="70"/>
    </row>
    <row r="13" spans="1:7">
      <c r="A13" s="39"/>
      <c r="B13" s="69">
        <v>2</v>
      </c>
      <c r="C13" s="293" t="s">
        <v>112</v>
      </c>
      <c r="D13" s="294"/>
      <c r="E13" s="295"/>
      <c r="F13" s="70"/>
      <c r="G13" s="70"/>
    </row>
    <row r="14" spans="1:7">
      <c r="A14" s="39"/>
      <c r="B14" s="69">
        <v>3</v>
      </c>
      <c r="C14" s="293" t="s">
        <v>113</v>
      </c>
      <c r="D14" s="294"/>
      <c r="E14" s="295"/>
      <c r="F14" s="70">
        <v>21558441</v>
      </c>
      <c r="G14" s="70">
        <v>21565818</v>
      </c>
    </row>
    <row r="15" spans="1:7">
      <c r="A15" s="39"/>
      <c r="B15" s="69">
        <v>4</v>
      </c>
      <c r="C15" s="293" t="s">
        <v>114</v>
      </c>
      <c r="D15" s="294"/>
      <c r="E15" s="295"/>
      <c r="F15" s="71">
        <f>SUM(F16:F17)</f>
        <v>3157199</v>
      </c>
      <c r="G15" s="71">
        <f>G16+G17</f>
        <v>2592940</v>
      </c>
    </row>
    <row r="16" spans="1:7">
      <c r="A16" s="39"/>
      <c r="B16" s="69"/>
      <c r="C16" s="72"/>
      <c r="D16" s="303" t="s">
        <v>115</v>
      </c>
      <c r="E16" s="304"/>
      <c r="F16" s="70">
        <v>2706800</v>
      </c>
      <c r="G16" s="70">
        <v>2196000</v>
      </c>
    </row>
    <row r="17" spans="1:7">
      <c r="A17" s="39"/>
      <c r="B17" s="69"/>
      <c r="C17" s="72"/>
      <c r="D17" s="303" t="s">
        <v>116</v>
      </c>
      <c r="E17" s="304"/>
      <c r="F17" s="70">
        <v>450399</v>
      </c>
      <c r="G17" s="70">
        <v>396940</v>
      </c>
    </row>
    <row r="18" spans="1:7">
      <c r="A18" s="39"/>
      <c r="B18" s="51">
        <v>5</v>
      </c>
      <c r="C18" s="293" t="s">
        <v>117</v>
      </c>
      <c r="D18" s="294"/>
      <c r="E18" s="295"/>
      <c r="F18" s="68">
        <v>2624749</v>
      </c>
      <c r="G18" s="68">
        <v>2470349</v>
      </c>
    </row>
    <row r="19" spans="1:7">
      <c r="A19" s="39"/>
      <c r="B19" s="51">
        <v>6</v>
      </c>
      <c r="C19" s="293" t="s">
        <v>118</v>
      </c>
      <c r="D19" s="294"/>
      <c r="E19" s="295"/>
      <c r="F19" s="68">
        <v>7058066</v>
      </c>
      <c r="G19" s="68">
        <v>10503125</v>
      </c>
    </row>
    <row r="20" spans="1:7">
      <c r="A20" s="39"/>
      <c r="B20" s="51">
        <v>7</v>
      </c>
      <c r="C20" s="282" t="s">
        <v>119</v>
      </c>
      <c r="D20" s="283"/>
      <c r="E20" s="284"/>
      <c r="F20" s="73">
        <f>F14+F15+F18+F19</f>
        <v>34398455</v>
      </c>
      <c r="G20" s="73">
        <f>G14+G15+G18+G19</f>
        <v>37132232</v>
      </c>
    </row>
    <row r="21" spans="1:7">
      <c r="A21" s="39"/>
      <c r="B21" s="51">
        <v>8</v>
      </c>
      <c r="C21" s="300" t="s">
        <v>120</v>
      </c>
      <c r="D21" s="301"/>
      <c r="E21" s="302"/>
      <c r="F21" s="73">
        <f>F7-F20</f>
        <v>9181967</v>
      </c>
      <c r="G21" s="73">
        <f>G7-G20</f>
        <v>6152425</v>
      </c>
    </row>
    <row r="22" spans="1:7">
      <c r="A22" s="39"/>
      <c r="B22" s="51">
        <v>9</v>
      </c>
      <c r="C22" s="293" t="s">
        <v>121</v>
      </c>
      <c r="D22" s="294"/>
      <c r="E22" s="295"/>
      <c r="F22" s="68">
        <v>0</v>
      </c>
      <c r="G22" s="68">
        <v>0</v>
      </c>
    </row>
    <row r="23" spans="1:7">
      <c r="A23" s="39"/>
      <c r="B23" s="51">
        <v>10</v>
      </c>
      <c r="C23" s="293" t="s">
        <v>122</v>
      </c>
      <c r="D23" s="294"/>
      <c r="E23" s="295"/>
      <c r="F23" s="68">
        <v>0</v>
      </c>
      <c r="G23" s="68"/>
    </row>
    <row r="24" spans="1:7">
      <c r="A24" s="39"/>
      <c r="B24" s="51">
        <v>11</v>
      </c>
      <c r="C24" s="293" t="s">
        <v>123</v>
      </c>
      <c r="D24" s="294"/>
      <c r="E24" s="295"/>
      <c r="F24" s="68">
        <v>0</v>
      </c>
      <c r="G24" s="68"/>
    </row>
    <row r="25" spans="1:7">
      <c r="A25" s="39"/>
      <c r="B25" s="51"/>
      <c r="C25" s="74">
        <v>121</v>
      </c>
      <c r="D25" s="303" t="s">
        <v>124</v>
      </c>
      <c r="E25" s="304"/>
      <c r="F25" s="68">
        <v>0</v>
      </c>
      <c r="G25" s="68"/>
    </row>
    <row r="26" spans="1:7">
      <c r="A26" s="39"/>
      <c r="B26" s="51"/>
      <c r="C26" s="72">
        <v>122</v>
      </c>
      <c r="D26" s="303" t="s">
        <v>125</v>
      </c>
      <c r="E26" s="304"/>
      <c r="F26" s="68">
        <v>0</v>
      </c>
      <c r="G26" s="68"/>
    </row>
    <row r="27" spans="1:7">
      <c r="A27" s="39"/>
      <c r="B27" s="51"/>
      <c r="C27" s="72">
        <v>123</v>
      </c>
      <c r="D27" s="303" t="s">
        <v>126</v>
      </c>
      <c r="E27" s="304"/>
      <c r="F27" s="68">
        <v>0</v>
      </c>
      <c r="G27" s="68"/>
    </row>
    <row r="28" spans="1:7">
      <c r="A28" s="39"/>
      <c r="B28" s="51"/>
      <c r="C28" s="72">
        <v>124</v>
      </c>
      <c r="D28" s="303" t="s">
        <v>127</v>
      </c>
      <c r="E28" s="304"/>
      <c r="F28" s="68">
        <v>313408</v>
      </c>
      <c r="G28" s="68">
        <v>1020346</v>
      </c>
    </row>
    <row r="29" spans="1:7">
      <c r="A29" s="39"/>
      <c r="B29" s="51"/>
      <c r="C29" s="72"/>
      <c r="D29" s="77"/>
      <c r="E29" s="78"/>
      <c r="F29" s="68"/>
      <c r="G29" s="68"/>
    </row>
    <row r="30" spans="1:7">
      <c r="A30" s="39"/>
      <c r="B30" s="51">
        <v>12</v>
      </c>
      <c r="C30" s="300" t="s">
        <v>128</v>
      </c>
      <c r="D30" s="301"/>
      <c r="E30" s="302"/>
      <c r="F30" s="73">
        <f>F22+F23+F24+F25+F26+F27+F28+F29</f>
        <v>313408</v>
      </c>
      <c r="G30" s="73">
        <f>G22+G23+G24+G25+G26+G27+G28+G29</f>
        <v>1020346</v>
      </c>
    </row>
    <row r="31" spans="1:7">
      <c r="A31" s="39"/>
      <c r="B31" s="51" t="s">
        <v>133</v>
      </c>
      <c r="C31" s="79" t="s">
        <v>137</v>
      </c>
      <c r="D31" s="53"/>
      <c r="E31" s="80"/>
      <c r="F31" s="73">
        <f>F30+F20</f>
        <v>34711863</v>
      </c>
      <c r="G31" s="73">
        <f>G30+G20</f>
        <v>38152578</v>
      </c>
    </row>
    <row r="32" spans="1:7">
      <c r="A32" s="39"/>
      <c r="B32" s="51">
        <v>13</v>
      </c>
      <c r="C32" s="300" t="s">
        <v>129</v>
      </c>
      <c r="D32" s="301"/>
      <c r="E32" s="302"/>
      <c r="F32" s="73">
        <f>F7-F31</f>
        <v>8868559</v>
      </c>
      <c r="G32" s="73">
        <f>G7-G31</f>
        <v>5132079</v>
      </c>
    </row>
    <row r="33" spans="1:7">
      <c r="A33" s="39"/>
      <c r="B33" s="51">
        <v>14</v>
      </c>
      <c r="C33" s="293" t="s">
        <v>130</v>
      </c>
      <c r="D33" s="294"/>
      <c r="E33" s="295"/>
      <c r="F33" s="68">
        <f>F32*10%</f>
        <v>886855.9</v>
      </c>
      <c r="G33" s="68">
        <f>G32*10%</f>
        <v>513207.9</v>
      </c>
    </row>
    <row r="34" spans="1:7">
      <c r="A34" s="39"/>
      <c r="B34" s="51">
        <v>15</v>
      </c>
      <c r="C34" s="300" t="s">
        <v>131</v>
      </c>
      <c r="D34" s="301"/>
      <c r="E34" s="302"/>
      <c r="F34" s="73">
        <f>F32-F33</f>
        <v>7981703.0999999996</v>
      </c>
      <c r="G34" s="73">
        <f>G32-G33</f>
        <v>4618871.0999999996</v>
      </c>
    </row>
    <row r="35" spans="1:7">
      <c r="A35" s="39"/>
      <c r="B35" s="51">
        <v>16</v>
      </c>
      <c r="C35" s="293" t="s">
        <v>132</v>
      </c>
      <c r="D35" s="294"/>
      <c r="E35" s="295"/>
      <c r="F35" s="68"/>
      <c r="G35" s="68"/>
    </row>
    <row r="36" spans="1:7">
      <c r="A36" s="39"/>
      <c r="B36" s="61"/>
      <c r="C36" s="61"/>
      <c r="D36" s="61"/>
      <c r="E36" s="63"/>
      <c r="F36" s="64"/>
      <c r="G36" s="64"/>
    </row>
    <row r="37" spans="1:7">
      <c r="A37" s="39"/>
      <c r="B37" s="61"/>
      <c r="C37" s="61"/>
      <c r="D37" s="61"/>
      <c r="E37" s="63"/>
      <c r="F37" s="64"/>
      <c r="G37" s="64"/>
    </row>
    <row r="38" spans="1:7">
      <c r="A38" s="39"/>
      <c r="B38" s="61"/>
      <c r="C38" s="61"/>
      <c r="D38" s="61"/>
      <c r="E38" s="63"/>
      <c r="F38" s="64"/>
      <c r="G38" s="64"/>
    </row>
    <row r="39" spans="1:7">
      <c r="A39" s="39"/>
      <c r="B39" s="61"/>
      <c r="C39" s="61"/>
      <c r="D39" s="61"/>
      <c r="E39" s="63"/>
      <c r="F39" s="64"/>
      <c r="G39" s="64"/>
    </row>
    <row r="40" spans="1:7">
      <c r="A40" s="39"/>
      <c r="B40" s="61"/>
      <c r="C40" s="61"/>
      <c r="D40" s="61"/>
      <c r="E40" s="63"/>
      <c r="F40" s="64"/>
      <c r="G40" s="64"/>
    </row>
  </sheetData>
  <mergeCells count="27"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8:E8"/>
    <mergeCell ref="B2:G2"/>
    <mergeCell ref="B3:G3"/>
    <mergeCell ref="B5:B6"/>
    <mergeCell ref="C5:E6"/>
    <mergeCell ref="C7:E7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0"/>
  <sheetViews>
    <sheetView topLeftCell="A21" workbookViewId="0">
      <selection sqref="A1:G40"/>
    </sheetView>
  </sheetViews>
  <sheetFormatPr defaultRowHeight="15"/>
  <cols>
    <col min="1" max="1" width="3.85546875" customWidth="1"/>
    <col min="2" max="2" width="5.42578125" customWidth="1"/>
    <col min="3" max="3" width="6.85546875" customWidth="1"/>
    <col min="4" max="4" width="14.140625" customWidth="1"/>
    <col min="5" max="5" width="33.7109375" customWidth="1"/>
    <col min="6" max="6" width="13.140625" customWidth="1"/>
    <col min="7" max="7" width="13" customWidth="1"/>
  </cols>
  <sheetData>
    <row r="1" spans="1:7">
      <c r="B1" t="s">
        <v>67</v>
      </c>
    </row>
    <row r="2" spans="1:7" ht="18">
      <c r="A2" s="82"/>
      <c r="B2" s="309" t="s">
        <v>172</v>
      </c>
      <c r="C2" s="309"/>
      <c r="D2" s="309"/>
      <c r="E2" s="309"/>
      <c r="F2" s="309"/>
      <c r="G2" s="309"/>
    </row>
    <row r="3" spans="1:7" ht="15.75">
      <c r="A3" s="1"/>
      <c r="B3" s="83"/>
      <c r="C3" s="83"/>
      <c r="D3" s="83"/>
      <c r="E3" s="168" t="s">
        <v>317</v>
      </c>
      <c r="F3" s="239">
        <v>2010</v>
      </c>
      <c r="G3" s="239">
        <v>2009</v>
      </c>
    </row>
    <row r="4" spans="1:7">
      <c r="A4" s="82"/>
      <c r="B4" s="274" t="s">
        <v>23</v>
      </c>
      <c r="C4" s="305" t="s">
        <v>139</v>
      </c>
      <c r="D4" s="310"/>
      <c r="E4" s="311"/>
      <c r="F4" s="21" t="s">
        <v>26</v>
      </c>
      <c r="G4" s="21" t="s">
        <v>26</v>
      </c>
    </row>
    <row r="5" spans="1:7">
      <c r="A5" s="82"/>
      <c r="B5" s="275"/>
      <c r="C5" s="306"/>
      <c r="D5" s="312"/>
      <c r="E5" s="313"/>
      <c r="F5" s="23" t="s">
        <v>27</v>
      </c>
      <c r="G5" s="24" t="s">
        <v>28</v>
      </c>
    </row>
    <row r="6" spans="1:7">
      <c r="A6" s="82"/>
      <c r="B6" s="28"/>
      <c r="C6" s="85" t="s">
        <v>140</v>
      </c>
      <c r="D6" s="86"/>
      <c r="E6" s="38"/>
      <c r="F6" s="35"/>
      <c r="G6" s="35"/>
    </row>
    <row r="7" spans="1:7">
      <c r="A7" s="82"/>
      <c r="B7" s="28"/>
      <c r="C7" s="85"/>
      <c r="D7" s="31" t="s">
        <v>141</v>
      </c>
      <c r="E7" s="31"/>
      <c r="F7" s="87">
        <v>8868559</v>
      </c>
      <c r="G7" s="87">
        <v>5132079</v>
      </c>
    </row>
    <row r="8" spans="1:7">
      <c r="A8" s="82"/>
      <c r="B8" s="28"/>
      <c r="C8" s="88"/>
      <c r="D8" s="89" t="s">
        <v>142</v>
      </c>
      <c r="E8" s="82"/>
      <c r="F8" s="87"/>
      <c r="G8" s="87"/>
    </row>
    <row r="9" spans="1:7">
      <c r="A9" s="82"/>
      <c r="B9" s="28"/>
      <c r="C9" s="85"/>
      <c r="D9" s="86"/>
      <c r="E9" s="90" t="s">
        <v>143</v>
      </c>
      <c r="F9" s="87">
        <v>2624749</v>
      </c>
      <c r="G9" s="87">
        <v>2470349</v>
      </c>
    </row>
    <row r="10" spans="1:7">
      <c r="A10" s="82"/>
      <c r="B10" s="28"/>
      <c r="C10" s="85"/>
      <c r="D10" s="86"/>
      <c r="E10" s="90" t="s">
        <v>144</v>
      </c>
      <c r="F10" s="87">
        <v>0</v>
      </c>
      <c r="G10" s="87"/>
    </row>
    <row r="11" spans="1:7">
      <c r="A11" s="82"/>
      <c r="B11" s="28"/>
      <c r="C11" s="85"/>
      <c r="D11" s="86"/>
      <c r="E11" s="90" t="s">
        <v>145</v>
      </c>
      <c r="F11" s="87">
        <v>0</v>
      </c>
      <c r="G11" s="87"/>
    </row>
    <row r="12" spans="1:7">
      <c r="A12" s="82"/>
      <c r="B12" s="28"/>
      <c r="C12" s="85"/>
      <c r="D12" s="86"/>
      <c r="E12" s="90" t="s">
        <v>146</v>
      </c>
      <c r="F12" s="87">
        <v>313408</v>
      </c>
      <c r="G12" s="87">
        <v>1020346</v>
      </c>
    </row>
    <row r="13" spans="1:7">
      <c r="A13" s="91"/>
      <c r="B13" s="314"/>
      <c r="C13" s="305"/>
      <c r="D13" s="32" t="s">
        <v>147</v>
      </c>
      <c r="E13" s="32"/>
      <c r="F13" s="316">
        <v>-5228322</v>
      </c>
      <c r="G13" s="316">
        <v>-13080107</v>
      </c>
    </row>
    <row r="14" spans="1:7">
      <c r="A14" s="91"/>
      <c r="B14" s="315"/>
      <c r="C14" s="306"/>
      <c r="D14" s="32" t="s">
        <v>148</v>
      </c>
      <c r="E14" s="32"/>
      <c r="F14" s="316"/>
      <c r="G14" s="316"/>
    </row>
    <row r="15" spans="1:7">
      <c r="A15" s="82"/>
      <c r="B15" s="22"/>
      <c r="C15" s="85"/>
      <c r="D15" s="31" t="s">
        <v>149</v>
      </c>
      <c r="E15" s="31"/>
      <c r="F15" s="93">
        <v>-410670</v>
      </c>
      <c r="G15" s="93">
        <v>994427</v>
      </c>
    </row>
    <row r="16" spans="1:7">
      <c r="A16" s="82"/>
      <c r="B16" s="274"/>
      <c r="C16" s="305"/>
      <c r="D16" s="92" t="s">
        <v>150</v>
      </c>
      <c r="E16" s="92"/>
      <c r="F16" s="307">
        <v>3320637</v>
      </c>
      <c r="G16" s="307">
        <v>9669366</v>
      </c>
    </row>
    <row r="17" spans="1:7">
      <c r="A17" s="82"/>
      <c r="B17" s="275"/>
      <c r="C17" s="306"/>
      <c r="D17" s="89" t="s">
        <v>151</v>
      </c>
      <c r="E17" s="89"/>
      <c r="F17" s="308"/>
      <c r="G17" s="308"/>
    </row>
    <row r="18" spans="1:7">
      <c r="A18" s="82"/>
      <c r="B18" s="28"/>
      <c r="C18" s="85"/>
      <c r="D18" s="59" t="s">
        <v>152</v>
      </c>
      <c r="E18" s="59"/>
      <c r="F18" s="94">
        <f>SUM(F7:F17)</f>
        <v>9488361</v>
      </c>
      <c r="G18" s="94">
        <f>SUM(G7:G17)</f>
        <v>6206460</v>
      </c>
    </row>
    <row r="19" spans="1:7">
      <c r="A19" s="82"/>
      <c r="B19" s="28"/>
      <c r="C19" s="85"/>
      <c r="D19" s="31" t="s">
        <v>153</v>
      </c>
      <c r="E19" s="31"/>
      <c r="F19" s="87">
        <v>-313408</v>
      </c>
      <c r="G19" s="87">
        <v>-1020346</v>
      </c>
    </row>
    <row r="20" spans="1:7">
      <c r="A20" s="82"/>
      <c r="B20" s="28"/>
      <c r="C20" s="85"/>
      <c r="D20" s="31" t="s">
        <v>154</v>
      </c>
      <c r="E20" s="31"/>
      <c r="F20" s="87">
        <v>-502164</v>
      </c>
      <c r="G20" s="87">
        <v>-326112</v>
      </c>
    </row>
    <row r="21" spans="1:7">
      <c r="A21" s="82"/>
      <c r="B21" s="28"/>
      <c r="C21" s="85"/>
      <c r="D21" s="95" t="s">
        <v>155</v>
      </c>
      <c r="E21" s="59"/>
      <c r="F21" s="73">
        <f>SUM(F18:F20)</f>
        <v>8672789</v>
      </c>
      <c r="G21" s="73">
        <f>SUM(G18:G20)</f>
        <v>4860002</v>
      </c>
    </row>
    <row r="22" spans="1:7">
      <c r="A22" s="82"/>
      <c r="B22" s="28"/>
      <c r="C22" s="96" t="s">
        <v>156</v>
      </c>
      <c r="D22" s="86"/>
      <c r="E22" s="31"/>
      <c r="F22" s="87"/>
      <c r="G22" s="87"/>
    </row>
    <row r="23" spans="1:7">
      <c r="A23" s="82"/>
      <c r="B23" s="28"/>
      <c r="C23" s="85"/>
      <c r="D23" s="31" t="s">
        <v>157</v>
      </c>
      <c r="E23" s="31"/>
      <c r="F23" s="87"/>
      <c r="G23" s="87"/>
    </row>
    <row r="24" spans="1:7">
      <c r="A24" s="82"/>
      <c r="B24" s="28"/>
      <c r="C24" s="85"/>
      <c r="D24" s="31" t="s">
        <v>158</v>
      </c>
      <c r="E24" s="31"/>
      <c r="F24" s="87">
        <v>-1169807</v>
      </c>
      <c r="G24" s="87">
        <v>-4542548</v>
      </c>
    </row>
    <row r="25" spans="1:7">
      <c r="A25" s="82"/>
      <c r="B25" s="28"/>
      <c r="C25" s="97"/>
      <c r="D25" s="31" t="s">
        <v>159</v>
      </c>
      <c r="E25" s="31"/>
      <c r="F25" s="87"/>
      <c r="G25" s="87"/>
    </row>
    <row r="26" spans="1:7">
      <c r="A26" s="82"/>
      <c r="B26" s="28"/>
      <c r="C26" s="36"/>
      <c r="D26" s="31" t="s">
        <v>160</v>
      </c>
      <c r="E26" s="31"/>
      <c r="F26" s="87"/>
      <c r="G26" s="87"/>
    </row>
    <row r="27" spans="1:7">
      <c r="A27" s="82"/>
      <c r="B27" s="28"/>
      <c r="C27" s="36"/>
      <c r="D27" s="31" t="s">
        <v>161</v>
      </c>
      <c r="E27" s="31"/>
      <c r="F27" s="87"/>
      <c r="G27" s="87"/>
    </row>
    <row r="28" spans="1:7">
      <c r="A28" s="82"/>
      <c r="B28" s="28"/>
      <c r="C28" s="36"/>
      <c r="D28" s="34" t="s">
        <v>162</v>
      </c>
      <c r="E28" s="31"/>
      <c r="F28" s="73">
        <f>SUM(F23:F27)</f>
        <v>-1169807</v>
      </c>
      <c r="G28" s="73">
        <f>SUM(G23:G27)</f>
        <v>-4542548</v>
      </c>
    </row>
    <row r="29" spans="1:7">
      <c r="A29" s="82"/>
      <c r="B29" s="28"/>
      <c r="C29" s="85" t="s">
        <v>163</v>
      </c>
      <c r="D29" s="98"/>
      <c r="E29" s="31"/>
      <c r="F29" s="87"/>
      <c r="G29" s="87"/>
    </row>
    <row r="30" spans="1:7">
      <c r="A30" s="82"/>
      <c r="B30" s="28"/>
      <c r="C30" s="36"/>
      <c r="D30" s="31" t="s">
        <v>164</v>
      </c>
      <c r="E30" s="31"/>
      <c r="F30" s="87"/>
      <c r="G30" s="87"/>
    </row>
    <row r="31" spans="1:7">
      <c r="A31" s="82"/>
      <c r="B31" s="28"/>
      <c r="C31" s="36"/>
      <c r="D31" s="31" t="s">
        <v>165</v>
      </c>
      <c r="E31" s="31"/>
      <c r="F31" s="87">
        <v>-6700000</v>
      </c>
      <c r="G31" s="87">
        <v>-4800000</v>
      </c>
    </row>
    <row r="32" spans="1:7">
      <c r="A32" s="82"/>
      <c r="B32" s="28"/>
      <c r="C32" s="36"/>
      <c r="D32" s="31" t="s">
        <v>166</v>
      </c>
      <c r="E32" s="31"/>
      <c r="F32" s="87"/>
      <c r="G32" s="87"/>
    </row>
    <row r="33" spans="1:7">
      <c r="A33" s="82"/>
      <c r="B33" s="28"/>
      <c r="C33" s="36"/>
      <c r="D33" s="31" t="s">
        <v>167</v>
      </c>
      <c r="E33" s="31"/>
      <c r="F33" s="87"/>
      <c r="G33" s="87"/>
    </row>
    <row r="34" spans="1:7">
      <c r="A34" s="82"/>
      <c r="B34" s="28"/>
      <c r="C34" s="36"/>
      <c r="D34" s="34" t="s">
        <v>168</v>
      </c>
      <c r="E34" s="31"/>
      <c r="F34" s="73">
        <f>SUM(F30:F33)</f>
        <v>-6700000</v>
      </c>
      <c r="G34" s="73">
        <f>SUM(G30:G33)</f>
        <v>-4800000</v>
      </c>
    </row>
    <row r="35" spans="1:7">
      <c r="A35" s="1"/>
      <c r="B35" s="99"/>
      <c r="C35" s="96" t="s">
        <v>169</v>
      </c>
      <c r="D35" s="99"/>
      <c r="E35" s="100"/>
      <c r="F35" s="101">
        <f>F21+F28+F34</f>
        <v>802982</v>
      </c>
      <c r="G35" s="101">
        <f>G21+G28+G34</f>
        <v>-4482546</v>
      </c>
    </row>
    <row r="36" spans="1:7">
      <c r="A36" s="1"/>
      <c r="B36" s="99"/>
      <c r="C36" s="96" t="s">
        <v>170</v>
      </c>
      <c r="D36" s="99"/>
      <c r="E36" s="100"/>
      <c r="F36" s="102">
        <v>2247385</v>
      </c>
      <c r="G36" s="102">
        <v>6729931</v>
      </c>
    </row>
    <row r="37" spans="1:7">
      <c r="A37" s="1"/>
      <c r="B37" s="99"/>
      <c r="C37" s="96" t="s">
        <v>171</v>
      </c>
      <c r="D37" s="99"/>
      <c r="E37" s="100"/>
      <c r="F37" s="101">
        <f>F35+F36</f>
        <v>3050367</v>
      </c>
      <c r="G37" s="101">
        <f>G35+G36</f>
        <v>2247385</v>
      </c>
    </row>
    <row r="38" spans="1:7">
      <c r="A38" s="1"/>
      <c r="B38" s="83"/>
      <c r="C38" s="83"/>
      <c r="D38" s="83"/>
      <c r="E38" s="1"/>
      <c r="F38" s="84"/>
      <c r="G38" s="84"/>
    </row>
    <row r="39" spans="1:7">
      <c r="A39" s="1"/>
      <c r="B39" s="83"/>
      <c r="C39" s="83"/>
      <c r="D39" s="83"/>
      <c r="E39" s="1"/>
      <c r="F39" s="103">
        <v>3050367</v>
      </c>
      <c r="G39" s="103">
        <v>2247385</v>
      </c>
    </row>
    <row r="40" spans="1:7">
      <c r="A40" s="1"/>
      <c r="B40" s="83"/>
      <c r="C40" s="83"/>
      <c r="D40" s="83"/>
      <c r="E40" s="1"/>
      <c r="F40" s="103">
        <f>F39-F37</f>
        <v>0</v>
      </c>
      <c r="G40" s="103">
        <f>G39-G37</f>
        <v>0</v>
      </c>
    </row>
    <row r="41" spans="1:7">
      <c r="A41" s="1"/>
      <c r="B41" s="83"/>
      <c r="C41" s="83"/>
      <c r="D41" s="83"/>
      <c r="E41" s="1"/>
      <c r="F41" s="84"/>
      <c r="G41" s="84"/>
    </row>
    <row r="42" spans="1:7">
      <c r="A42" s="1"/>
      <c r="B42" s="83"/>
      <c r="C42" s="83"/>
      <c r="D42" s="83"/>
      <c r="E42" s="1"/>
      <c r="F42" s="84"/>
      <c r="G42" s="84"/>
    </row>
    <row r="43" spans="1:7">
      <c r="A43" s="1"/>
      <c r="B43" s="83"/>
      <c r="C43" s="83"/>
      <c r="D43" s="83"/>
      <c r="E43" s="1"/>
      <c r="F43" s="84"/>
      <c r="G43" s="84"/>
    </row>
    <row r="44" spans="1:7">
      <c r="A44" s="1"/>
      <c r="B44" s="83"/>
      <c r="C44" s="83"/>
      <c r="D44" s="83"/>
      <c r="E44" s="1"/>
      <c r="F44" s="84"/>
      <c r="G44" s="84"/>
    </row>
    <row r="45" spans="1:7">
      <c r="A45" s="1"/>
      <c r="B45" s="83"/>
      <c r="C45" s="83"/>
      <c r="D45" s="83"/>
      <c r="E45" s="1"/>
      <c r="F45" s="84"/>
      <c r="G45" s="84"/>
    </row>
    <row r="46" spans="1:7">
      <c r="A46" s="1"/>
      <c r="B46" s="83"/>
      <c r="C46" s="83"/>
      <c r="D46" s="83"/>
      <c r="E46" s="1"/>
      <c r="F46" s="84"/>
      <c r="G46" s="84"/>
    </row>
    <row r="47" spans="1:7">
      <c r="A47" s="1"/>
      <c r="B47" s="83"/>
      <c r="C47" s="83"/>
      <c r="D47" s="83"/>
      <c r="E47" s="1"/>
      <c r="F47" s="84"/>
      <c r="G47" s="84"/>
    </row>
    <row r="48" spans="1:7">
      <c r="A48" s="1"/>
      <c r="B48" s="83"/>
      <c r="C48" s="83"/>
      <c r="D48" s="83"/>
      <c r="E48" s="1"/>
      <c r="F48" s="84"/>
      <c r="G48" s="84"/>
    </row>
    <row r="49" spans="1:7">
      <c r="A49" s="1"/>
      <c r="B49" s="83"/>
      <c r="C49" s="83"/>
      <c r="D49" s="83"/>
      <c r="E49" s="1"/>
      <c r="F49" s="84"/>
      <c r="G49" s="84"/>
    </row>
    <row r="50" spans="1:7">
      <c r="A50" s="1"/>
      <c r="B50" s="83"/>
      <c r="C50" s="83"/>
      <c r="D50" s="83"/>
      <c r="E50" s="1"/>
      <c r="F50" s="84"/>
      <c r="G50" s="84"/>
    </row>
  </sheetData>
  <mergeCells count="11">
    <mergeCell ref="B16:B17"/>
    <mergeCell ref="C16:C17"/>
    <mergeCell ref="F16:F17"/>
    <mergeCell ref="G16:G17"/>
    <mergeCell ref="B2:G2"/>
    <mergeCell ref="B4:B5"/>
    <mergeCell ref="C4:E5"/>
    <mergeCell ref="B13:B14"/>
    <mergeCell ref="C13:C14"/>
    <mergeCell ref="F13:F14"/>
    <mergeCell ref="G13:G1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25"/>
  <sheetViews>
    <sheetView workbookViewId="0">
      <selection sqref="A1:N22"/>
    </sheetView>
  </sheetViews>
  <sheetFormatPr defaultRowHeight="15"/>
  <cols>
    <col min="1" max="1" width="5.140625" customWidth="1"/>
    <col min="2" max="2" width="23.28515625" customWidth="1"/>
    <col min="3" max="3" width="4.28515625" customWidth="1"/>
    <col min="4" max="4" width="3.85546875" customWidth="1"/>
    <col min="5" max="5" width="10.5703125" customWidth="1"/>
    <col min="7" max="7" width="5.28515625" customWidth="1"/>
    <col min="8" max="8" width="10.140625" customWidth="1"/>
    <col min="10" max="10" width="10.140625" customWidth="1"/>
    <col min="11" max="11" width="10.5703125" customWidth="1"/>
    <col min="13" max="13" width="10.28515625" customWidth="1"/>
    <col min="14" max="14" width="10.7109375" customWidth="1"/>
  </cols>
  <sheetData>
    <row r="2" spans="1:14">
      <c r="N2" s="104"/>
    </row>
    <row r="3" spans="1:14" ht="15.75">
      <c r="B3" s="168" t="s">
        <v>317</v>
      </c>
      <c r="C3" s="241"/>
      <c r="N3" s="104"/>
    </row>
    <row r="4" spans="1:14" ht="18">
      <c r="B4" s="105" t="s">
        <v>107</v>
      </c>
      <c r="C4" s="105"/>
      <c r="D4" s="106"/>
      <c r="G4" s="107" t="s">
        <v>173</v>
      </c>
      <c r="H4" s="108"/>
      <c r="I4" s="108"/>
      <c r="J4" s="108"/>
      <c r="K4" s="108"/>
      <c r="N4" s="104"/>
    </row>
    <row r="5" spans="1:14">
      <c r="N5" s="104"/>
    </row>
    <row r="6" spans="1:14">
      <c r="A6" s="285" t="s">
        <v>23</v>
      </c>
      <c r="B6" s="317" t="s">
        <v>174</v>
      </c>
      <c r="C6" s="243"/>
      <c r="D6" s="285" t="s">
        <v>175</v>
      </c>
      <c r="E6" s="109" t="s">
        <v>176</v>
      </c>
      <c r="F6" s="285" t="s">
        <v>177</v>
      </c>
      <c r="G6" s="285" t="s">
        <v>178</v>
      </c>
      <c r="H6" s="109" t="s">
        <v>176</v>
      </c>
      <c r="I6" s="109" t="s">
        <v>179</v>
      </c>
      <c r="J6" s="109" t="s">
        <v>180</v>
      </c>
      <c r="K6" s="110" t="s">
        <v>181</v>
      </c>
      <c r="L6" s="110" t="s">
        <v>182</v>
      </c>
      <c r="M6" s="111" t="s">
        <v>181</v>
      </c>
      <c r="N6" s="112" t="s">
        <v>183</v>
      </c>
    </row>
    <row r="7" spans="1:14">
      <c r="A7" s="286"/>
      <c r="B7" s="318"/>
      <c r="C7" s="244"/>
      <c r="D7" s="286"/>
      <c r="E7" s="113" t="s">
        <v>184</v>
      </c>
      <c r="F7" s="286"/>
      <c r="G7" s="286"/>
      <c r="H7" s="114" t="s">
        <v>21</v>
      </c>
      <c r="I7" s="113" t="s">
        <v>185</v>
      </c>
      <c r="J7" s="113" t="s">
        <v>184</v>
      </c>
      <c r="K7" s="115" t="s">
        <v>186</v>
      </c>
      <c r="L7" s="116" t="s">
        <v>187</v>
      </c>
      <c r="M7" s="116" t="s">
        <v>188</v>
      </c>
      <c r="N7" s="117" t="s">
        <v>21</v>
      </c>
    </row>
    <row r="8" spans="1:14">
      <c r="A8" s="118">
        <v>1</v>
      </c>
      <c r="B8" s="126" t="s">
        <v>325</v>
      </c>
      <c r="C8" s="126" t="s">
        <v>323</v>
      </c>
      <c r="D8" s="125"/>
      <c r="E8" s="245">
        <v>701750</v>
      </c>
      <c r="F8" s="120">
        <v>72820</v>
      </c>
      <c r="G8" s="120">
        <v>0</v>
      </c>
      <c r="H8" s="120">
        <f>E8+F8-G8</f>
        <v>774570</v>
      </c>
      <c r="I8" s="120">
        <v>130839</v>
      </c>
      <c r="J8" s="120">
        <f>E8-I8</f>
        <v>570911</v>
      </c>
      <c r="K8" s="120">
        <f>E8+F8-I8</f>
        <v>643731</v>
      </c>
      <c r="L8" s="121">
        <v>117166</v>
      </c>
      <c r="M8" s="121">
        <f>I8+L8</f>
        <v>248005</v>
      </c>
      <c r="N8" s="121">
        <f>E8+F8-G8-M8</f>
        <v>526565</v>
      </c>
    </row>
    <row r="9" spans="1:14">
      <c r="A9" s="118">
        <v>2</v>
      </c>
      <c r="B9" s="126" t="s">
        <v>326</v>
      </c>
      <c r="C9" s="126" t="s">
        <v>323</v>
      </c>
      <c r="D9" s="125"/>
      <c r="E9" s="245">
        <v>572486</v>
      </c>
      <c r="F9" s="120">
        <v>70500</v>
      </c>
      <c r="G9" s="120">
        <v>0</v>
      </c>
      <c r="H9" s="120">
        <f t="shared" ref="H9:H19" si="0">E9+F9-G9</f>
        <v>642986</v>
      </c>
      <c r="I9" s="120">
        <v>182793</v>
      </c>
      <c r="J9" s="120">
        <f t="shared" ref="J9:J19" si="1">E9-I9</f>
        <v>389693</v>
      </c>
      <c r="K9" s="120">
        <f>E9+F9-I9</f>
        <v>460193</v>
      </c>
      <c r="L9" s="121">
        <v>79489</v>
      </c>
      <c r="M9" s="121">
        <v>262281</v>
      </c>
      <c r="N9" s="121">
        <f t="shared" ref="N9:N18" si="2">E9+F9-G9-M9</f>
        <v>380705</v>
      </c>
    </row>
    <row r="10" spans="1:14">
      <c r="A10" s="118">
        <v>3</v>
      </c>
      <c r="B10" s="119"/>
      <c r="C10" s="119"/>
      <c r="D10" s="118"/>
      <c r="E10" s="120"/>
      <c r="F10" s="120"/>
      <c r="G10" s="120"/>
      <c r="H10" s="120">
        <f t="shared" si="0"/>
        <v>0</v>
      </c>
      <c r="I10" s="120"/>
      <c r="J10" s="120">
        <f t="shared" si="1"/>
        <v>0</v>
      </c>
      <c r="K10" s="120">
        <f t="shared" ref="K10:K17" si="3">E10+F10-I10</f>
        <v>0</v>
      </c>
      <c r="L10" s="121">
        <f>J10-K10</f>
        <v>0</v>
      </c>
      <c r="M10" s="121">
        <f t="shared" ref="M10:M19" si="4">I10+L10</f>
        <v>0</v>
      </c>
      <c r="N10" s="121">
        <f t="shared" si="2"/>
        <v>0</v>
      </c>
    </row>
    <row r="11" spans="1:14">
      <c r="A11" s="118">
        <v>4</v>
      </c>
      <c r="B11" s="119"/>
      <c r="C11" s="119"/>
      <c r="D11" s="118"/>
      <c r="E11" s="120"/>
      <c r="F11" s="120"/>
      <c r="G11" s="120"/>
      <c r="H11" s="120">
        <f t="shared" si="0"/>
        <v>0</v>
      </c>
      <c r="I11" s="120"/>
      <c r="J11" s="120">
        <f t="shared" si="1"/>
        <v>0</v>
      </c>
      <c r="K11" s="120">
        <f t="shared" si="3"/>
        <v>0</v>
      </c>
      <c r="L11" s="121">
        <f>J11-K11</f>
        <v>0</v>
      </c>
      <c r="M11" s="121">
        <f t="shared" si="4"/>
        <v>0</v>
      </c>
      <c r="N11" s="121">
        <f t="shared" si="2"/>
        <v>0</v>
      </c>
    </row>
    <row r="12" spans="1:14">
      <c r="A12" s="118">
        <v>5</v>
      </c>
      <c r="B12" s="119"/>
      <c r="C12" s="119"/>
      <c r="D12" s="118"/>
      <c r="E12" s="120"/>
      <c r="F12" s="120"/>
      <c r="G12" s="120"/>
      <c r="H12" s="120">
        <f t="shared" si="0"/>
        <v>0</v>
      </c>
      <c r="I12" s="120"/>
      <c r="J12" s="120">
        <f t="shared" si="1"/>
        <v>0</v>
      </c>
      <c r="K12" s="120">
        <f t="shared" si="3"/>
        <v>0</v>
      </c>
      <c r="L12" s="121">
        <f>J12-K12</f>
        <v>0</v>
      </c>
      <c r="M12" s="121">
        <f t="shared" si="4"/>
        <v>0</v>
      </c>
      <c r="N12" s="121">
        <f t="shared" si="2"/>
        <v>0</v>
      </c>
    </row>
    <row r="13" spans="1:14">
      <c r="A13" s="122" t="s">
        <v>189</v>
      </c>
      <c r="B13" s="122" t="s">
        <v>190</v>
      </c>
      <c r="C13" s="122"/>
      <c r="D13" s="49"/>
      <c r="E13" s="123">
        <f>SUM(E8:E12)</f>
        <v>1274236</v>
      </c>
      <c r="F13" s="123">
        <f>SUM(F8:F12)</f>
        <v>143320</v>
      </c>
      <c r="G13" s="123">
        <v>0</v>
      </c>
      <c r="H13" s="124">
        <f t="shared" si="0"/>
        <v>1417556</v>
      </c>
      <c r="I13" s="123">
        <f t="shared" ref="I13:L13" si="5">SUM(I8:I12)</f>
        <v>313632</v>
      </c>
      <c r="J13" s="124">
        <f t="shared" si="1"/>
        <v>960604</v>
      </c>
      <c r="K13" s="120">
        <f t="shared" si="3"/>
        <v>1103924</v>
      </c>
      <c r="L13" s="27">
        <f t="shared" si="5"/>
        <v>196655</v>
      </c>
      <c r="M13" s="81">
        <f>SUM(M8:M12)</f>
        <v>510286</v>
      </c>
      <c r="N13" s="81">
        <f t="shared" si="2"/>
        <v>907270</v>
      </c>
    </row>
    <row r="14" spans="1:14">
      <c r="A14" s="125">
        <v>1</v>
      </c>
      <c r="B14" s="126" t="s">
        <v>322</v>
      </c>
      <c r="C14" s="126" t="s">
        <v>323</v>
      </c>
      <c r="D14" s="125">
        <v>6</v>
      </c>
      <c r="E14" s="245">
        <v>9034203</v>
      </c>
      <c r="F14" s="127">
        <v>547720</v>
      </c>
      <c r="G14" s="127">
        <v>0</v>
      </c>
      <c r="H14" s="127">
        <f t="shared" si="0"/>
        <v>9581923</v>
      </c>
      <c r="I14" s="127">
        <v>3807593</v>
      </c>
      <c r="J14" s="127">
        <f t="shared" si="1"/>
        <v>5226610</v>
      </c>
      <c r="K14" s="120">
        <f t="shared" si="3"/>
        <v>5774330</v>
      </c>
      <c r="L14" s="128">
        <v>1081447</v>
      </c>
      <c r="M14" s="128">
        <f t="shared" si="4"/>
        <v>4889040</v>
      </c>
      <c r="N14" s="128">
        <f t="shared" si="2"/>
        <v>4692883</v>
      </c>
    </row>
    <row r="15" spans="1:14">
      <c r="A15" s="125">
        <v>2</v>
      </c>
      <c r="B15" s="126" t="s">
        <v>324</v>
      </c>
      <c r="C15" s="126" t="s">
        <v>323</v>
      </c>
      <c r="D15" s="125">
        <v>5</v>
      </c>
      <c r="E15" s="245">
        <v>11724540</v>
      </c>
      <c r="F15" s="127">
        <v>478767</v>
      </c>
      <c r="G15" s="127">
        <v>0</v>
      </c>
      <c r="H15" s="127">
        <f t="shared" si="0"/>
        <v>12203307</v>
      </c>
      <c r="I15" s="127">
        <v>5229979</v>
      </c>
      <c r="J15" s="127">
        <f t="shared" si="1"/>
        <v>6494561</v>
      </c>
      <c r="K15" s="120">
        <f t="shared" si="3"/>
        <v>6973328</v>
      </c>
      <c r="L15" s="128">
        <v>1346647</v>
      </c>
      <c r="M15" s="128">
        <f t="shared" si="4"/>
        <v>6576626</v>
      </c>
      <c r="N15" s="128">
        <f>E15+F15-G15-M15</f>
        <v>5626681</v>
      </c>
    </row>
    <row r="16" spans="1:14">
      <c r="A16" s="125">
        <v>3</v>
      </c>
      <c r="B16" s="126"/>
      <c r="C16" s="126"/>
      <c r="D16" s="125"/>
      <c r="E16" s="245"/>
      <c r="F16" s="127"/>
      <c r="G16" s="127"/>
      <c r="H16" s="127">
        <f t="shared" si="0"/>
        <v>0</v>
      </c>
      <c r="I16" s="127"/>
      <c r="J16" s="127">
        <f t="shared" si="1"/>
        <v>0</v>
      </c>
      <c r="K16" s="120">
        <f t="shared" si="3"/>
        <v>0</v>
      </c>
      <c r="L16" s="128">
        <f>J16-K16</f>
        <v>0</v>
      </c>
      <c r="M16" s="128">
        <f t="shared" si="4"/>
        <v>0</v>
      </c>
      <c r="N16" s="128">
        <f t="shared" si="2"/>
        <v>0</v>
      </c>
    </row>
    <row r="17" spans="1:14">
      <c r="A17" s="125">
        <v>4</v>
      </c>
      <c r="B17" s="126"/>
      <c r="C17" s="126"/>
      <c r="D17" s="125"/>
      <c r="E17" s="245"/>
      <c r="F17" s="127"/>
      <c r="G17" s="127"/>
      <c r="H17" s="127">
        <f t="shared" si="0"/>
        <v>0</v>
      </c>
      <c r="I17" s="127"/>
      <c r="J17" s="127">
        <f t="shared" si="1"/>
        <v>0</v>
      </c>
      <c r="K17" s="120">
        <f t="shared" si="3"/>
        <v>0</v>
      </c>
      <c r="L17" s="128">
        <f>J17-K17</f>
        <v>0</v>
      </c>
      <c r="M17" s="128">
        <f t="shared" si="4"/>
        <v>0</v>
      </c>
      <c r="N17" s="128">
        <f t="shared" si="2"/>
        <v>0</v>
      </c>
    </row>
    <row r="18" spans="1:14">
      <c r="A18" s="122" t="s">
        <v>191</v>
      </c>
      <c r="B18" s="122" t="s">
        <v>192</v>
      </c>
      <c r="C18" s="122"/>
      <c r="D18" s="49"/>
      <c r="E18" s="123">
        <f>SUM(E14:E17)</f>
        <v>20758743</v>
      </c>
      <c r="F18" s="123">
        <f>SUM(F14:F17)</f>
        <v>1026487</v>
      </c>
      <c r="G18" s="123"/>
      <c r="H18" s="124">
        <f t="shared" si="0"/>
        <v>21785230</v>
      </c>
      <c r="I18" s="123">
        <f t="shared" ref="I18:L18" si="6">SUM(I14:I17)</f>
        <v>9037572</v>
      </c>
      <c r="J18" s="124">
        <f t="shared" si="1"/>
        <v>11721171</v>
      </c>
      <c r="K18" s="124">
        <f t="shared" ref="K18:K19" si="7">J18+F18-G18</f>
        <v>12747658</v>
      </c>
      <c r="L18" s="27">
        <f t="shared" si="6"/>
        <v>2428094</v>
      </c>
      <c r="M18" s="81">
        <f t="shared" si="4"/>
        <v>11465666</v>
      </c>
      <c r="N18" s="81">
        <f t="shared" si="2"/>
        <v>10319564</v>
      </c>
    </row>
    <row r="19" spans="1:14">
      <c r="A19" s="122"/>
      <c r="B19" s="122" t="s">
        <v>193</v>
      </c>
      <c r="C19" s="122"/>
      <c r="D19" s="49"/>
      <c r="E19" s="123">
        <f t="shared" ref="E19:L19" si="8">E13+E18</f>
        <v>22032979</v>
      </c>
      <c r="F19" s="123">
        <f t="shared" si="8"/>
        <v>1169807</v>
      </c>
      <c r="G19" s="123">
        <f t="shared" si="8"/>
        <v>0</v>
      </c>
      <c r="H19" s="124">
        <f t="shared" si="0"/>
        <v>23202786</v>
      </c>
      <c r="I19" s="123">
        <f t="shared" si="8"/>
        <v>9351204</v>
      </c>
      <c r="J19" s="124">
        <f t="shared" si="1"/>
        <v>12681775</v>
      </c>
      <c r="K19" s="124">
        <f t="shared" si="7"/>
        <v>13851582</v>
      </c>
      <c r="L19" s="123">
        <f t="shared" si="8"/>
        <v>2624749</v>
      </c>
      <c r="M19" s="81">
        <f t="shared" si="4"/>
        <v>11975953</v>
      </c>
      <c r="N19" s="81">
        <f>N18+N13</f>
        <v>11226834</v>
      </c>
    </row>
    <row r="20" spans="1:14">
      <c r="N20" s="104"/>
    </row>
    <row r="21" spans="1:14" ht="15.75">
      <c r="L21" s="129" t="s">
        <v>194</v>
      </c>
      <c r="N21" s="104"/>
    </row>
    <row r="22" spans="1:14" ht="15.75">
      <c r="K22" t="s">
        <v>318</v>
      </c>
      <c r="L22" s="129"/>
      <c r="N22" s="104"/>
    </row>
    <row r="23" spans="1:14">
      <c r="N23" s="104"/>
    </row>
    <row r="24" spans="1:14">
      <c r="N24" s="104"/>
    </row>
    <row r="25" spans="1:14">
      <c r="N25" s="104"/>
    </row>
  </sheetData>
  <mergeCells count="5">
    <mergeCell ref="A6:A7"/>
    <mergeCell ref="B6:B7"/>
    <mergeCell ref="D6:D7"/>
    <mergeCell ref="F6:F7"/>
    <mergeCell ref="G6:G7"/>
  </mergeCells>
  <pageMargins left="0.47" right="0.16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33"/>
  <sheetViews>
    <sheetView topLeftCell="A14" workbookViewId="0">
      <selection sqref="A1:J34"/>
    </sheetView>
  </sheetViews>
  <sheetFormatPr defaultRowHeight="15"/>
  <cols>
    <col min="1" max="1" width="39.28515625" customWidth="1"/>
    <col min="2" max="2" width="11.42578125" customWidth="1"/>
    <col min="7" max="7" width="10.85546875" customWidth="1"/>
    <col min="8" max="8" width="12" customWidth="1"/>
  </cols>
  <sheetData>
    <row r="2" spans="1:11" ht="15.75">
      <c r="B2" s="184" t="s">
        <v>262</v>
      </c>
      <c r="C2" s="184"/>
      <c r="D2" s="184"/>
      <c r="E2" s="184"/>
      <c r="F2" s="184"/>
      <c r="G2" s="108"/>
    </row>
    <row r="3" spans="1:11" ht="15.75">
      <c r="A3" s="183"/>
      <c r="B3" s="168" t="s">
        <v>317</v>
      </c>
      <c r="C3" s="185"/>
      <c r="D3" s="184">
        <v>2010</v>
      </c>
      <c r="E3" s="184"/>
      <c r="F3" s="184"/>
      <c r="G3" s="108"/>
    </row>
    <row r="4" spans="1:11">
      <c r="A4" s="183"/>
      <c r="B4" s="183" t="s">
        <v>263</v>
      </c>
      <c r="C4" s="183" t="s">
        <v>264</v>
      </c>
      <c r="D4" s="183" t="s">
        <v>265</v>
      </c>
      <c r="E4" s="183" t="s">
        <v>266</v>
      </c>
      <c r="F4" s="183" t="s">
        <v>267</v>
      </c>
      <c r="G4" s="183" t="s">
        <v>268</v>
      </c>
      <c r="H4" s="183" t="s">
        <v>269</v>
      </c>
      <c r="I4" s="183" t="s">
        <v>270</v>
      </c>
      <c r="J4" s="183" t="s">
        <v>269</v>
      </c>
    </row>
    <row r="5" spans="1:11">
      <c r="A5" s="186"/>
      <c r="B5" s="186" t="s">
        <v>271</v>
      </c>
      <c r="C5" s="186" t="s">
        <v>272</v>
      </c>
      <c r="D5" s="186" t="s">
        <v>273</v>
      </c>
      <c r="E5" s="186" t="s">
        <v>274</v>
      </c>
      <c r="F5" s="186" t="s">
        <v>275</v>
      </c>
      <c r="G5" s="186" t="s">
        <v>276</v>
      </c>
      <c r="H5" s="186"/>
      <c r="I5" s="186" t="s">
        <v>277</v>
      </c>
      <c r="J5" s="186"/>
    </row>
    <row r="6" spans="1:11">
      <c r="A6" s="186"/>
      <c r="B6" s="186"/>
      <c r="C6" s="186"/>
      <c r="D6" s="186" t="s">
        <v>278</v>
      </c>
      <c r="E6" s="186" t="s">
        <v>279</v>
      </c>
      <c r="F6" s="186" t="s">
        <v>280</v>
      </c>
      <c r="G6" s="186" t="s">
        <v>281</v>
      </c>
      <c r="H6" s="186"/>
      <c r="I6" s="186" t="s">
        <v>282</v>
      </c>
      <c r="J6" s="186"/>
    </row>
    <row r="7" spans="1:11">
      <c r="A7" s="187"/>
      <c r="B7" s="187"/>
      <c r="C7" s="187"/>
      <c r="D7" s="187"/>
      <c r="E7" s="187" t="s">
        <v>283</v>
      </c>
      <c r="F7" s="187" t="s">
        <v>284</v>
      </c>
      <c r="G7" s="187"/>
      <c r="H7" s="187"/>
      <c r="I7" s="187"/>
      <c r="J7" s="187"/>
    </row>
    <row r="8" spans="1:11">
      <c r="A8" s="160" t="s">
        <v>298</v>
      </c>
      <c r="B8" s="247">
        <v>13500000</v>
      </c>
      <c r="C8" s="247"/>
      <c r="D8" s="247"/>
      <c r="E8" s="247">
        <v>87979</v>
      </c>
      <c r="F8" s="247"/>
      <c r="G8" s="247">
        <v>2543540</v>
      </c>
      <c r="H8" s="247">
        <f>B8+E8+G8</f>
        <v>16131519</v>
      </c>
      <c r="I8" s="248"/>
      <c r="J8" s="248" t="s">
        <v>285</v>
      </c>
      <c r="K8" s="246"/>
    </row>
    <row r="9" spans="1:11">
      <c r="A9" s="119" t="s">
        <v>286</v>
      </c>
      <c r="B9" s="247"/>
      <c r="C9" s="247"/>
      <c r="D9" s="247"/>
      <c r="E9" s="247"/>
      <c r="F9" s="247"/>
      <c r="G9" s="247"/>
      <c r="H9" s="247"/>
      <c r="I9" s="248"/>
      <c r="J9" s="248" t="s">
        <v>287</v>
      </c>
    </row>
    <row r="10" spans="1:11">
      <c r="A10" s="160" t="s">
        <v>288</v>
      </c>
      <c r="B10" s="247" t="s">
        <v>285</v>
      </c>
      <c r="C10" s="247" t="s">
        <v>285</v>
      </c>
      <c r="D10" s="247"/>
      <c r="E10" s="247"/>
      <c r="F10" s="247"/>
      <c r="G10" s="247"/>
      <c r="H10" s="247"/>
      <c r="I10" s="248"/>
      <c r="J10" s="248" t="s">
        <v>285</v>
      </c>
    </row>
    <row r="11" spans="1:11">
      <c r="A11" s="188" t="s">
        <v>289</v>
      </c>
      <c r="B11" s="249"/>
      <c r="C11" s="249"/>
      <c r="D11" s="249"/>
      <c r="E11" s="249"/>
      <c r="F11" s="249"/>
      <c r="G11" s="249"/>
      <c r="H11" s="249"/>
      <c r="I11" s="250"/>
      <c r="J11" s="250"/>
    </row>
    <row r="12" spans="1:11">
      <c r="A12" s="189" t="s">
        <v>290</v>
      </c>
      <c r="B12" s="251"/>
      <c r="C12" s="251"/>
      <c r="D12" s="251"/>
      <c r="E12" s="251"/>
      <c r="F12" s="251"/>
      <c r="G12" s="251"/>
      <c r="H12" s="251"/>
      <c r="I12" s="252"/>
      <c r="J12" s="252" t="s">
        <v>285</v>
      </c>
    </row>
    <row r="13" spans="1:11">
      <c r="A13" s="188" t="s">
        <v>291</v>
      </c>
      <c r="B13" s="249"/>
      <c r="C13" s="249"/>
      <c r="D13" s="249"/>
      <c r="E13" s="249"/>
      <c r="F13" s="249"/>
      <c r="G13" s="249"/>
      <c r="H13" s="249"/>
      <c r="I13" s="250"/>
      <c r="J13" s="250"/>
    </row>
    <row r="14" spans="1:11">
      <c r="A14" s="190" t="s">
        <v>292</v>
      </c>
      <c r="B14" s="253"/>
      <c r="C14" s="253"/>
      <c r="D14" s="253"/>
      <c r="E14" s="253"/>
      <c r="F14" s="253"/>
      <c r="G14" s="253"/>
      <c r="H14" s="253"/>
      <c r="I14" s="254"/>
      <c r="J14" s="254"/>
    </row>
    <row r="15" spans="1:11">
      <c r="A15" s="189" t="s">
        <v>293</v>
      </c>
      <c r="B15" s="251"/>
      <c r="C15" s="251"/>
      <c r="D15" s="251"/>
      <c r="E15" s="251"/>
      <c r="F15" s="251"/>
      <c r="G15" s="251"/>
      <c r="H15" s="251"/>
      <c r="I15" s="252"/>
      <c r="J15" s="252" t="s">
        <v>285</v>
      </c>
    </row>
    <row r="16" spans="1:11">
      <c r="A16" s="191" t="s">
        <v>294</v>
      </c>
      <c r="B16" s="247"/>
      <c r="C16" s="247"/>
      <c r="D16" s="247"/>
      <c r="E16" s="247"/>
      <c r="F16" s="247"/>
      <c r="G16" s="247">
        <v>4618871</v>
      </c>
      <c r="H16" s="247">
        <f>G16</f>
        <v>4618871</v>
      </c>
      <c r="I16" s="248"/>
      <c r="J16" s="248" t="s">
        <v>285</v>
      </c>
      <c r="K16" s="246"/>
    </row>
    <row r="17" spans="1:11">
      <c r="A17" s="191" t="s">
        <v>295</v>
      </c>
      <c r="B17" s="247"/>
      <c r="C17" s="247"/>
      <c r="D17" s="247"/>
      <c r="E17" s="247"/>
      <c r="F17" s="247"/>
      <c r="G17" s="247"/>
      <c r="H17" s="247"/>
      <c r="I17" s="248"/>
      <c r="J17" s="248" t="s">
        <v>287</v>
      </c>
    </row>
    <row r="18" spans="1:11">
      <c r="A18" s="188" t="s">
        <v>296</v>
      </c>
      <c r="B18" s="249"/>
      <c r="C18" s="249"/>
      <c r="D18" s="249"/>
      <c r="E18" s="249"/>
      <c r="F18" s="249"/>
      <c r="G18" s="249"/>
      <c r="H18" s="249"/>
      <c r="I18" s="250"/>
      <c r="J18" s="250"/>
    </row>
    <row r="19" spans="1:11">
      <c r="A19" s="189" t="s">
        <v>274</v>
      </c>
      <c r="B19" s="251"/>
      <c r="C19" s="251"/>
      <c r="D19" s="251"/>
      <c r="E19" s="251"/>
      <c r="F19" s="251"/>
      <c r="G19" s="251"/>
      <c r="H19" s="251"/>
      <c r="I19" s="252"/>
      <c r="J19" s="252"/>
    </row>
    <row r="20" spans="1:11">
      <c r="A20" s="191" t="s">
        <v>297</v>
      </c>
      <c r="B20" s="247"/>
      <c r="C20" s="247" t="s">
        <v>285</v>
      </c>
      <c r="D20" s="247"/>
      <c r="E20" s="247"/>
      <c r="F20" s="247"/>
      <c r="G20" s="247"/>
      <c r="H20" s="247"/>
      <c r="I20" s="248"/>
      <c r="J20" s="248"/>
    </row>
    <row r="21" spans="1:11">
      <c r="A21" s="160" t="s">
        <v>327</v>
      </c>
      <c r="B21" s="192">
        <f>SUM(B8:B20)</f>
        <v>13500000</v>
      </c>
      <c r="C21" s="192"/>
      <c r="D21" s="192"/>
      <c r="E21" s="192">
        <f>SUM(E8:E20)</f>
        <v>87979</v>
      </c>
      <c r="F21" s="192"/>
      <c r="G21" s="192">
        <f>SUM(G8:G20)</f>
        <v>7162411</v>
      </c>
      <c r="H21" s="192">
        <f>SUM(H8:H20)</f>
        <v>20750390</v>
      </c>
      <c r="I21" s="193"/>
      <c r="J21" s="193"/>
      <c r="K21" s="246"/>
    </row>
    <row r="22" spans="1:11">
      <c r="A22" s="188" t="s">
        <v>289</v>
      </c>
      <c r="B22" s="249"/>
      <c r="C22" s="249"/>
      <c r="D22" s="249"/>
      <c r="E22" s="249"/>
      <c r="F22" s="249"/>
      <c r="G22" s="249"/>
      <c r="H22" s="249"/>
      <c r="I22" s="250"/>
      <c r="J22" s="250"/>
    </row>
    <row r="23" spans="1:11">
      <c r="A23" s="189" t="s">
        <v>290</v>
      </c>
      <c r="B23" s="251"/>
      <c r="C23" s="251"/>
      <c r="D23" s="251"/>
      <c r="E23" s="251"/>
      <c r="F23" s="251"/>
      <c r="G23" s="251"/>
      <c r="H23" s="251"/>
      <c r="I23" s="252"/>
      <c r="J23" s="252" t="s">
        <v>287</v>
      </c>
    </row>
    <row r="24" spans="1:11">
      <c r="A24" s="188" t="s">
        <v>291</v>
      </c>
      <c r="B24" s="249"/>
      <c r="C24" s="249"/>
      <c r="D24" s="249"/>
      <c r="E24" s="249"/>
      <c r="F24" s="249"/>
      <c r="G24" s="249"/>
      <c r="H24" s="249"/>
      <c r="I24" s="250"/>
      <c r="J24" s="250"/>
    </row>
    <row r="25" spans="1:11">
      <c r="A25" s="190" t="s">
        <v>292</v>
      </c>
      <c r="B25" s="253"/>
      <c r="C25" s="253"/>
      <c r="D25" s="253"/>
      <c r="E25" s="253"/>
      <c r="F25" s="253"/>
      <c r="G25" s="253"/>
      <c r="H25" s="253"/>
      <c r="I25" s="254"/>
      <c r="J25" s="254"/>
    </row>
    <row r="26" spans="1:11">
      <c r="A26" s="189" t="s">
        <v>293</v>
      </c>
      <c r="B26" s="251"/>
      <c r="C26" s="251"/>
      <c r="D26" s="251"/>
      <c r="E26" s="251"/>
      <c r="F26" s="251"/>
      <c r="G26" s="251"/>
      <c r="H26" s="251"/>
      <c r="I26" s="252"/>
      <c r="J26" s="252" t="s">
        <v>287</v>
      </c>
    </row>
    <row r="27" spans="1:11">
      <c r="A27" s="119"/>
      <c r="B27" s="247"/>
      <c r="C27" s="247"/>
      <c r="D27" s="247"/>
      <c r="E27" s="247"/>
      <c r="F27" s="247"/>
      <c r="G27" s="247"/>
      <c r="H27" s="247"/>
      <c r="I27" s="248"/>
      <c r="J27" s="248"/>
    </row>
    <row r="28" spans="1:11">
      <c r="A28" s="119" t="s">
        <v>299</v>
      </c>
      <c r="B28" s="247"/>
      <c r="C28" s="247"/>
      <c r="D28" s="247"/>
      <c r="E28" s="247"/>
      <c r="F28" s="247"/>
      <c r="G28" s="247">
        <v>7981703</v>
      </c>
      <c r="H28" s="247">
        <f>G28</f>
        <v>7981703</v>
      </c>
      <c r="I28" s="248"/>
      <c r="J28" s="248" t="s">
        <v>285</v>
      </c>
    </row>
    <row r="29" spans="1:11">
      <c r="A29" s="119" t="s">
        <v>300</v>
      </c>
      <c r="B29" s="247"/>
      <c r="C29" s="247"/>
      <c r="D29" s="247"/>
      <c r="E29" s="247"/>
      <c r="F29" s="247"/>
      <c r="G29" s="247"/>
      <c r="H29" s="247"/>
      <c r="I29" s="248"/>
      <c r="J29" s="248" t="s">
        <v>287</v>
      </c>
    </row>
    <row r="30" spans="1:11">
      <c r="A30" s="119" t="s">
        <v>301</v>
      </c>
      <c r="B30" s="247">
        <v>7100000</v>
      </c>
      <c r="C30" s="247"/>
      <c r="D30" s="247"/>
      <c r="E30" s="247">
        <v>62411</v>
      </c>
      <c r="F30" s="247"/>
      <c r="G30" s="247">
        <v>-7100000</v>
      </c>
      <c r="H30" s="247">
        <v>0</v>
      </c>
      <c r="I30" s="248"/>
      <c r="J30" s="248" t="s">
        <v>285</v>
      </c>
    </row>
    <row r="31" spans="1:11">
      <c r="A31" s="119" t="s">
        <v>302</v>
      </c>
      <c r="B31" s="247"/>
      <c r="C31" s="247"/>
      <c r="D31" s="247"/>
      <c r="E31" s="247"/>
      <c r="F31" s="247"/>
      <c r="G31" s="247"/>
      <c r="H31" s="247"/>
      <c r="I31" s="248"/>
      <c r="J31" s="248" t="s">
        <v>287</v>
      </c>
    </row>
    <row r="32" spans="1:11">
      <c r="A32" s="160" t="s">
        <v>328</v>
      </c>
      <c r="B32" s="192">
        <f>SUM(B21:B31)</f>
        <v>20600000</v>
      </c>
      <c r="C32" s="192">
        <f t="shared" ref="C32:I32" si="0">SUM(C21:C31)</f>
        <v>0</v>
      </c>
      <c r="D32" s="192">
        <f t="shared" si="0"/>
        <v>0</v>
      </c>
      <c r="E32" s="192">
        <f t="shared" si="0"/>
        <v>150390</v>
      </c>
      <c r="F32" s="192">
        <f t="shared" si="0"/>
        <v>0</v>
      </c>
      <c r="G32" s="192">
        <f t="shared" si="0"/>
        <v>8044114</v>
      </c>
      <c r="H32" s="192">
        <f t="shared" si="0"/>
        <v>28732093</v>
      </c>
      <c r="I32" s="192">
        <f t="shared" si="0"/>
        <v>0</v>
      </c>
      <c r="J32" s="193"/>
    </row>
    <row r="33" spans="1:10">
      <c r="A33" s="119"/>
      <c r="B33" s="247"/>
      <c r="C33" s="247"/>
      <c r="D33" s="247"/>
      <c r="E33" s="247"/>
      <c r="F33" s="247"/>
      <c r="G33" s="247"/>
      <c r="H33" s="247"/>
      <c r="I33" s="248"/>
      <c r="J33" s="248"/>
    </row>
  </sheetData>
  <pageMargins left="0.38" right="0.33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7"/>
  <sheetViews>
    <sheetView topLeftCell="A9" workbookViewId="0">
      <selection sqref="A1:H31"/>
    </sheetView>
  </sheetViews>
  <sheetFormatPr defaultRowHeight="15"/>
  <cols>
    <col min="2" max="2" width="30.7109375" customWidth="1"/>
    <col min="3" max="3" width="14.28515625" customWidth="1"/>
    <col min="4" max="4" width="12" customWidth="1"/>
    <col min="5" max="5" width="15.140625" customWidth="1"/>
    <col min="6" max="6" width="12.42578125" customWidth="1"/>
    <col min="7" max="7" width="15.140625" customWidth="1"/>
  </cols>
  <sheetData>
    <row r="2" spans="1:8" ht="15.75">
      <c r="B2" s="108" t="s">
        <v>107</v>
      </c>
      <c r="C2" s="168" t="s">
        <v>317</v>
      </c>
      <c r="E2" t="s">
        <v>310</v>
      </c>
    </row>
    <row r="4" spans="1:8" ht="15.75">
      <c r="A4" s="319" t="s">
        <v>303</v>
      </c>
      <c r="B4" s="319"/>
      <c r="C4" s="319"/>
      <c r="D4" s="319"/>
      <c r="E4" s="319"/>
      <c r="F4" s="319"/>
      <c r="G4" s="319"/>
      <c r="H4" s="319"/>
    </row>
    <row r="5" spans="1:8">
      <c r="A5" s="194"/>
      <c r="B5" s="195"/>
      <c r="C5" s="195"/>
      <c r="D5" s="195"/>
      <c r="E5" s="195"/>
      <c r="F5" s="195"/>
      <c r="G5" s="196"/>
      <c r="H5" s="197"/>
    </row>
    <row r="6" spans="1:8" ht="15.75" thickBot="1">
      <c r="A6" s="194"/>
      <c r="B6" s="195"/>
      <c r="C6" s="195"/>
      <c r="D6" s="195"/>
      <c r="E6" s="195"/>
      <c r="F6" s="195"/>
      <c r="G6" s="196"/>
      <c r="H6" s="197"/>
    </row>
    <row r="7" spans="1:8" ht="52.5" thickTop="1" thickBot="1">
      <c r="A7" s="198"/>
      <c r="B7" s="199" t="s">
        <v>304</v>
      </c>
      <c r="C7" s="200" t="s">
        <v>57</v>
      </c>
      <c r="D7" s="200" t="s">
        <v>58</v>
      </c>
      <c r="E7" s="200" t="s">
        <v>59</v>
      </c>
      <c r="F7" s="200" t="s">
        <v>305</v>
      </c>
      <c r="G7" s="201" t="s">
        <v>249</v>
      </c>
      <c r="H7" s="197"/>
    </row>
    <row r="8" spans="1:8" ht="15.75" thickTop="1">
      <c r="A8" s="202"/>
      <c r="B8" s="203"/>
      <c r="C8" s="203"/>
      <c r="D8" s="203"/>
      <c r="E8" s="203"/>
      <c r="F8" s="203"/>
      <c r="G8" s="204"/>
      <c r="H8" s="197"/>
    </row>
    <row r="9" spans="1:8">
      <c r="A9" s="205" t="s">
        <v>133</v>
      </c>
      <c r="B9" s="206" t="s">
        <v>329</v>
      </c>
      <c r="C9" s="207">
        <v>0</v>
      </c>
      <c r="D9" s="208">
        <v>0</v>
      </c>
      <c r="E9" s="209">
        <v>20758743</v>
      </c>
      <c r="F9" s="209">
        <v>1274236</v>
      </c>
      <c r="G9" s="210">
        <f t="shared" ref="G9:G15" si="0">SUM(C9:F9)</f>
        <v>22032979</v>
      </c>
      <c r="H9" s="197"/>
    </row>
    <row r="10" spans="1:8">
      <c r="A10" s="211"/>
      <c r="B10" s="212" t="s">
        <v>306</v>
      </c>
      <c r="C10" s="213">
        <v>0</v>
      </c>
      <c r="D10" s="213">
        <v>0</v>
      </c>
      <c r="E10" s="214">
        <v>1026487</v>
      </c>
      <c r="F10" s="214">
        <v>143320</v>
      </c>
      <c r="G10" s="210">
        <f t="shared" si="0"/>
        <v>1169807</v>
      </c>
      <c r="H10" s="197"/>
    </row>
    <row r="11" spans="1:8">
      <c r="A11" s="211"/>
      <c r="B11" s="212" t="s">
        <v>307</v>
      </c>
      <c r="C11" s="213">
        <v>0</v>
      </c>
      <c r="D11" s="213">
        <v>0</v>
      </c>
      <c r="E11" s="214">
        <v>0</v>
      </c>
      <c r="F11" s="214">
        <v>0</v>
      </c>
      <c r="G11" s="210">
        <f t="shared" si="0"/>
        <v>0</v>
      </c>
      <c r="H11" s="197"/>
    </row>
    <row r="12" spans="1:8">
      <c r="A12" s="215"/>
      <c r="B12" s="216" t="s">
        <v>330</v>
      </c>
      <c r="C12" s="217">
        <f>C9+C10-C11</f>
        <v>0</v>
      </c>
      <c r="D12" s="217">
        <f>SUM(D9:D11)</f>
        <v>0</v>
      </c>
      <c r="E12" s="217">
        <f>E9+E10-E11</f>
        <v>21785230</v>
      </c>
      <c r="F12" s="217">
        <f t="shared" ref="F12:G12" si="1">F9+F10-F11</f>
        <v>1417556</v>
      </c>
      <c r="G12" s="217">
        <f t="shared" si="1"/>
        <v>23202786</v>
      </c>
      <c r="H12" s="220"/>
    </row>
    <row r="13" spans="1:8">
      <c r="A13" s="221"/>
      <c r="B13" s="222"/>
      <c r="C13" s="222"/>
      <c r="D13" s="222"/>
      <c r="E13" s="222"/>
      <c r="F13" s="222"/>
      <c r="G13" s="210">
        <f t="shared" si="0"/>
        <v>0</v>
      </c>
      <c r="H13" s="220"/>
    </row>
    <row r="14" spans="1:8">
      <c r="A14" s="211" t="s">
        <v>134</v>
      </c>
      <c r="B14" s="212" t="s">
        <v>331</v>
      </c>
      <c r="C14" s="213">
        <v>0</v>
      </c>
      <c r="D14" s="213">
        <v>0</v>
      </c>
      <c r="E14" s="213">
        <v>9037572</v>
      </c>
      <c r="F14" s="213">
        <v>313632</v>
      </c>
      <c r="G14" s="210">
        <f t="shared" si="0"/>
        <v>9351204</v>
      </c>
      <c r="H14" s="197"/>
    </row>
    <row r="15" spans="1:8">
      <c r="A15" s="221"/>
      <c r="B15" s="223" t="s">
        <v>308</v>
      </c>
      <c r="C15" s="224">
        <v>0</v>
      </c>
      <c r="D15" s="224">
        <v>0</v>
      </c>
      <c r="E15" s="224">
        <v>2428094</v>
      </c>
      <c r="F15" s="224">
        <v>196655</v>
      </c>
      <c r="G15" s="210">
        <f t="shared" si="0"/>
        <v>2624749</v>
      </c>
      <c r="H15" s="197"/>
    </row>
    <row r="16" spans="1:8">
      <c r="A16" s="211"/>
      <c r="B16" s="212" t="s">
        <v>309</v>
      </c>
      <c r="C16" s="213">
        <v>0</v>
      </c>
      <c r="D16" s="213">
        <v>0</v>
      </c>
      <c r="E16" s="213">
        <v>0</v>
      </c>
      <c r="F16" s="213">
        <v>0</v>
      </c>
      <c r="G16" s="210">
        <v>0</v>
      </c>
      <c r="H16" s="197"/>
    </row>
    <row r="17" spans="1:8">
      <c r="A17" s="215"/>
      <c r="B17" s="225" t="s">
        <v>332</v>
      </c>
      <c r="C17" s="217">
        <f>SUM(C14:C16)</f>
        <v>0</v>
      </c>
      <c r="D17" s="217">
        <f>SUM(D14:D16)</f>
        <v>0</v>
      </c>
      <c r="E17" s="217">
        <f>E14+E15-E16</f>
        <v>11465666</v>
      </c>
      <c r="F17" s="217">
        <f t="shared" ref="F17:G17" si="2">F14+F15-F16</f>
        <v>510287</v>
      </c>
      <c r="G17" s="217">
        <f t="shared" si="2"/>
        <v>11975953</v>
      </c>
      <c r="H17" s="197"/>
    </row>
    <row r="18" spans="1:8">
      <c r="A18" s="211"/>
      <c r="B18" s="223"/>
      <c r="C18" s="213"/>
      <c r="D18" s="213"/>
      <c r="E18" s="214"/>
      <c r="F18" s="214"/>
      <c r="G18" s="210">
        <f t="shared" ref="G18:G26" si="3">SUM(C18:F18)</f>
        <v>0</v>
      </c>
      <c r="H18" s="197"/>
    </row>
    <row r="19" spans="1:8">
      <c r="A19" s="211" t="s">
        <v>135</v>
      </c>
      <c r="B19" s="212" t="s">
        <v>333</v>
      </c>
      <c r="C19" s="213">
        <v>0</v>
      </c>
      <c r="D19" s="213">
        <v>0</v>
      </c>
      <c r="E19" s="214">
        <v>0</v>
      </c>
      <c r="F19" s="214">
        <v>0</v>
      </c>
      <c r="G19" s="210">
        <f t="shared" si="3"/>
        <v>0</v>
      </c>
      <c r="H19" s="197"/>
    </row>
    <row r="20" spans="1:8">
      <c r="A20" s="211"/>
      <c r="B20" s="212" t="s">
        <v>306</v>
      </c>
      <c r="C20" s="213">
        <v>0</v>
      </c>
      <c r="D20" s="213">
        <v>0</v>
      </c>
      <c r="E20" s="214">
        <v>0</v>
      </c>
      <c r="F20" s="214">
        <v>0</v>
      </c>
      <c r="G20" s="210">
        <f t="shared" si="3"/>
        <v>0</v>
      </c>
      <c r="H20" s="197"/>
    </row>
    <row r="21" spans="1:8">
      <c r="A21" s="211"/>
      <c r="B21" s="212" t="s">
        <v>307</v>
      </c>
      <c r="C21" s="213">
        <v>0</v>
      </c>
      <c r="D21" s="213">
        <v>0</v>
      </c>
      <c r="E21" s="214">
        <v>0</v>
      </c>
      <c r="F21" s="214">
        <v>0</v>
      </c>
      <c r="G21" s="210">
        <f t="shared" si="3"/>
        <v>0</v>
      </c>
      <c r="H21" s="197"/>
    </row>
    <row r="22" spans="1:8">
      <c r="A22" s="215"/>
      <c r="B22" s="225" t="s">
        <v>334</v>
      </c>
      <c r="C22" s="217">
        <f>C19+C20-C21</f>
        <v>0</v>
      </c>
      <c r="D22" s="217">
        <f>D19+D20-D21</f>
        <v>0</v>
      </c>
      <c r="E22" s="217">
        <f>E19+E20-E21</f>
        <v>0</v>
      </c>
      <c r="F22" s="218">
        <f>F19+F20-F21</f>
        <v>0</v>
      </c>
      <c r="G22" s="219">
        <f t="shared" si="3"/>
        <v>0</v>
      </c>
      <c r="H22" s="197"/>
    </row>
    <row r="23" spans="1:8">
      <c r="A23" s="221"/>
      <c r="B23" s="223"/>
      <c r="C23" s="223"/>
      <c r="D23" s="223"/>
      <c r="E23" s="223"/>
      <c r="F23" s="223"/>
      <c r="G23" s="210">
        <f t="shared" si="3"/>
        <v>0</v>
      </c>
      <c r="H23" s="197"/>
    </row>
    <row r="24" spans="1:8">
      <c r="A24" s="215" t="s">
        <v>136</v>
      </c>
      <c r="B24" s="225" t="s">
        <v>335</v>
      </c>
      <c r="C24" s="226">
        <f>C9-C14-C19</f>
        <v>0</v>
      </c>
      <c r="D24" s="226">
        <f>D9-D14-D19</f>
        <v>0</v>
      </c>
      <c r="E24" s="226">
        <f>E9-E14-E19</f>
        <v>11721171</v>
      </c>
      <c r="F24" s="227">
        <f>F12-F14</f>
        <v>1103924</v>
      </c>
      <c r="G24" s="227">
        <f>G12-G14</f>
        <v>13851582</v>
      </c>
      <c r="H24" s="197"/>
    </row>
    <row r="25" spans="1:8">
      <c r="A25" s="211"/>
      <c r="B25" s="223"/>
      <c r="C25" s="213"/>
      <c r="D25" s="213"/>
      <c r="E25" s="214"/>
      <c r="F25" s="214"/>
      <c r="G25" s="210">
        <f t="shared" si="3"/>
        <v>0</v>
      </c>
      <c r="H25" s="197"/>
    </row>
    <row r="26" spans="1:8" ht="15.75" thickBot="1">
      <c r="A26" s="228"/>
      <c r="B26" s="229" t="s">
        <v>336</v>
      </c>
      <c r="C26" s="230">
        <f>C12-C17-C22</f>
        <v>0</v>
      </c>
      <c r="D26" s="230">
        <f>D12-D17-D22</f>
        <v>0</v>
      </c>
      <c r="E26" s="230">
        <f>E12-E17-E22</f>
        <v>10319564</v>
      </c>
      <c r="F26" s="231">
        <v>907270</v>
      </c>
      <c r="G26" s="219">
        <f t="shared" si="3"/>
        <v>11226834</v>
      </c>
      <c r="H26" s="197"/>
    </row>
    <row r="27" spans="1:8" ht="15.75" thickTop="1"/>
  </sheetData>
  <mergeCells count="1">
    <mergeCell ref="A4:H4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topLeftCell="A22" workbookViewId="0">
      <selection sqref="A1:J44"/>
    </sheetView>
  </sheetViews>
  <sheetFormatPr defaultRowHeight="15"/>
  <cols>
    <col min="1" max="1" width="1.7109375" customWidth="1"/>
    <col min="2" max="2" width="2.85546875" customWidth="1"/>
    <col min="3" max="3" width="5.5703125" customWidth="1"/>
    <col min="4" max="4" width="2.85546875" customWidth="1"/>
    <col min="5" max="5" width="7.28515625" customWidth="1"/>
    <col min="6" max="6" width="18.85546875" customWidth="1"/>
    <col min="7" max="7" width="11.140625" customWidth="1"/>
    <col min="9" max="9" width="13" customWidth="1"/>
    <col min="10" max="10" width="21.85546875" customWidth="1"/>
    <col min="11" max="11" width="16.42578125" customWidth="1"/>
  </cols>
  <sheetData>
    <row r="2" spans="1:12">
      <c r="B2" s="130"/>
      <c r="C2" s="131"/>
      <c r="D2" s="131"/>
      <c r="E2" s="131"/>
      <c r="F2" s="131"/>
      <c r="G2" s="131"/>
      <c r="H2" s="131"/>
      <c r="I2" s="131"/>
      <c r="J2" s="132"/>
    </row>
    <row r="3" spans="1:12">
      <c r="B3" s="17"/>
      <c r="C3" s="16"/>
      <c r="D3" s="16"/>
      <c r="E3" s="16"/>
      <c r="F3" s="16"/>
      <c r="G3" s="16"/>
      <c r="H3" s="16"/>
      <c r="I3" s="16"/>
      <c r="J3" s="18"/>
    </row>
    <row r="4" spans="1:12" ht="18">
      <c r="A4" s="133"/>
      <c r="B4" s="321" t="s">
        <v>195</v>
      </c>
      <c r="C4" s="322"/>
      <c r="D4" s="322"/>
      <c r="E4" s="322"/>
      <c r="F4" s="322"/>
      <c r="G4" s="322"/>
      <c r="H4" s="322"/>
      <c r="I4" s="322"/>
      <c r="J4" s="323"/>
      <c r="K4" s="133"/>
      <c r="L4" s="133"/>
    </row>
    <row r="5" spans="1:12">
      <c r="A5" s="134"/>
      <c r="B5" s="135"/>
      <c r="C5" s="136" t="s">
        <v>196</v>
      </c>
      <c r="D5" s="161"/>
      <c r="E5" s="161"/>
      <c r="F5" s="161"/>
      <c r="G5" s="162"/>
      <c r="H5" s="162"/>
      <c r="I5" s="137"/>
      <c r="J5" s="138"/>
      <c r="K5" s="134"/>
      <c r="L5" s="134"/>
    </row>
    <row r="6" spans="1:12">
      <c r="A6" s="134"/>
      <c r="B6" s="135"/>
      <c r="C6" s="139"/>
      <c r="D6" s="156" t="s">
        <v>251</v>
      </c>
      <c r="E6" s="156"/>
      <c r="F6" s="156"/>
      <c r="G6" s="156"/>
      <c r="H6" s="156"/>
      <c r="I6" s="140"/>
      <c r="J6" s="138"/>
      <c r="K6" s="134"/>
      <c r="L6" s="134"/>
    </row>
    <row r="7" spans="1:12">
      <c r="A7" s="134"/>
      <c r="B7" s="135"/>
      <c r="C7" s="139"/>
      <c r="D7" s="156" t="s">
        <v>252</v>
      </c>
      <c r="E7" s="156"/>
      <c r="F7" s="156"/>
      <c r="G7" s="156"/>
      <c r="H7" s="156"/>
      <c r="I7" s="140"/>
      <c r="J7" s="138"/>
      <c r="K7" s="134"/>
      <c r="L7" s="134"/>
    </row>
    <row r="8" spans="1:12">
      <c r="A8" s="134"/>
      <c r="B8" s="135"/>
      <c r="C8" s="139" t="s">
        <v>199</v>
      </c>
      <c r="D8" s="158"/>
      <c r="E8" s="158"/>
      <c r="F8" s="158"/>
      <c r="G8" s="158"/>
      <c r="H8" s="158"/>
      <c r="I8" s="140"/>
      <c r="J8" s="138"/>
      <c r="K8" s="134"/>
      <c r="L8" s="134"/>
    </row>
    <row r="9" spans="1:12">
      <c r="A9" s="134"/>
      <c r="B9" s="135"/>
      <c r="C9" s="139"/>
      <c r="D9" s="156"/>
      <c r="E9" s="156" t="s">
        <v>253</v>
      </c>
      <c r="F9" s="156"/>
      <c r="G9" s="158"/>
      <c r="H9" s="158"/>
      <c r="I9" s="140"/>
      <c r="J9" s="138"/>
      <c r="K9" s="134"/>
      <c r="L9" s="134"/>
    </row>
    <row r="10" spans="1:12">
      <c r="A10" s="134"/>
      <c r="B10" s="135"/>
      <c r="C10" s="142"/>
      <c r="D10" s="163"/>
      <c r="E10" s="156" t="s">
        <v>254</v>
      </c>
      <c r="F10" s="156"/>
      <c r="G10" s="158"/>
      <c r="H10" s="158"/>
      <c r="I10" s="140"/>
      <c r="J10" s="138"/>
      <c r="K10" s="134"/>
      <c r="L10" s="134"/>
    </row>
    <row r="11" spans="1:12">
      <c r="A11" s="134"/>
      <c r="B11" s="135"/>
      <c r="C11" s="143"/>
      <c r="D11" s="164"/>
      <c r="E11" s="164" t="s">
        <v>255</v>
      </c>
      <c r="F11" s="164"/>
      <c r="G11" s="164"/>
      <c r="H11" s="164"/>
      <c r="I11" s="144"/>
      <c r="J11" s="138"/>
      <c r="K11" s="134"/>
      <c r="L11" s="134"/>
    </row>
    <row r="12" spans="1:12">
      <c r="B12" s="17"/>
      <c r="C12" s="16"/>
      <c r="D12" s="16"/>
      <c r="E12" s="16"/>
      <c r="F12" s="16"/>
      <c r="G12" s="16"/>
      <c r="H12" s="16"/>
      <c r="I12" s="16"/>
      <c r="J12" s="18"/>
    </row>
    <row r="13" spans="1:12">
      <c r="B13" s="17"/>
      <c r="C13" s="16"/>
      <c r="D13" s="16"/>
      <c r="E13" s="16"/>
      <c r="F13" s="16"/>
      <c r="G13" s="16"/>
      <c r="H13" s="16"/>
      <c r="I13" s="16"/>
      <c r="J13" s="18"/>
    </row>
    <row r="14" spans="1:12">
      <c r="B14" s="17"/>
      <c r="C14" s="16"/>
      <c r="D14" s="324"/>
      <c r="E14" s="324"/>
      <c r="F14" s="165"/>
      <c r="G14" s="325"/>
      <c r="H14" s="325"/>
      <c r="I14" s="325"/>
      <c r="J14" s="18"/>
    </row>
    <row r="15" spans="1:12">
      <c r="B15" s="17"/>
      <c r="C15" s="16"/>
      <c r="D15" s="324"/>
      <c r="E15" s="324"/>
      <c r="F15" s="165"/>
      <c r="G15" s="165"/>
      <c r="H15" s="165"/>
      <c r="I15" s="165"/>
      <c r="J15" s="18"/>
    </row>
    <row r="16" spans="1:12">
      <c r="B16" s="17"/>
      <c r="C16" s="16"/>
      <c r="D16" s="156"/>
      <c r="E16" s="156"/>
      <c r="F16" s="156"/>
      <c r="G16" s="156"/>
      <c r="H16" s="156"/>
      <c r="I16" s="156"/>
      <c r="J16" s="18"/>
    </row>
    <row r="17" spans="2:10">
      <c r="B17" s="17"/>
      <c r="C17" s="159" t="s">
        <v>256</v>
      </c>
      <c r="D17" s="159"/>
      <c r="E17" s="159" t="s">
        <v>257</v>
      </c>
      <c r="F17" s="159"/>
      <c r="G17" s="159"/>
      <c r="H17" s="159"/>
      <c r="I17" s="159"/>
      <c r="J17" s="18"/>
    </row>
    <row r="18" spans="2:10">
      <c r="B18" s="17"/>
      <c r="C18" s="159"/>
      <c r="D18" s="159"/>
      <c r="E18" s="159"/>
      <c r="F18" s="159"/>
      <c r="G18" s="159"/>
      <c r="H18" s="159"/>
      <c r="I18" s="159"/>
      <c r="J18" s="18"/>
    </row>
    <row r="19" spans="2:10">
      <c r="B19" s="17"/>
      <c r="C19" s="16"/>
      <c r="D19" s="16"/>
      <c r="E19" s="16"/>
      <c r="F19" s="16"/>
      <c r="G19" s="16"/>
      <c r="H19" s="16"/>
      <c r="I19" s="16"/>
      <c r="J19" s="18"/>
    </row>
    <row r="20" spans="2:10">
      <c r="B20" s="17"/>
      <c r="C20" s="16"/>
      <c r="D20" s="16"/>
      <c r="E20" s="16"/>
      <c r="F20" s="16"/>
      <c r="G20" s="16"/>
      <c r="H20" s="16"/>
      <c r="I20" s="16"/>
      <c r="J20" s="18"/>
    </row>
    <row r="21" spans="2:10">
      <c r="B21" s="17"/>
      <c r="C21" s="16"/>
      <c r="D21" s="16"/>
      <c r="E21" s="16"/>
      <c r="F21" s="16"/>
      <c r="G21" s="16"/>
      <c r="H21" s="16"/>
      <c r="I21" s="16"/>
      <c r="J21" s="18"/>
    </row>
    <row r="22" spans="2:10">
      <c r="B22" s="17"/>
      <c r="C22" s="16"/>
      <c r="D22" s="16"/>
      <c r="E22" s="16"/>
      <c r="F22" s="16"/>
      <c r="G22" s="16"/>
      <c r="H22" s="16"/>
      <c r="I22" s="16"/>
      <c r="J22" s="18"/>
    </row>
    <row r="23" spans="2:10">
      <c r="B23" s="17"/>
      <c r="C23" s="16"/>
      <c r="D23" s="16"/>
      <c r="E23" s="16"/>
      <c r="F23" s="16"/>
      <c r="G23" s="16"/>
      <c r="H23" s="16"/>
      <c r="I23" s="16"/>
      <c r="J23" s="18"/>
    </row>
    <row r="24" spans="2:10">
      <c r="B24" s="17"/>
      <c r="C24" s="16"/>
      <c r="D24" s="16"/>
      <c r="E24" s="16"/>
      <c r="F24" s="16"/>
      <c r="G24" s="16"/>
      <c r="H24" s="16"/>
      <c r="I24" s="16"/>
      <c r="J24" s="18"/>
    </row>
    <row r="25" spans="2:10">
      <c r="B25" s="17"/>
      <c r="C25" s="16"/>
      <c r="D25" s="16"/>
      <c r="E25" s="16"/>
      <c r="F25" s="16"/>
      <c r="G25" s="16"/>
      <c r="H25" s="16"/>
      <c r="I25" s="16"/>
      <c r="J25" s="18"/>
    </row>
    <row r="26" spans="2:10">
      <c r="B26" s="17"/>
      <c r="C26" s="16"/>
      <c r="D26" s="16"/>
      <c r="E26" s="16"/>
      <c r="F26" s="16"/>
      <c r="G26" s="16"/>
      <c r="H26" s="16"/>
      <c r="I26" s="16"/>
      <c r="J26" s="18"/>
    </row>
    <row r="27" spans="2:10">
      <c r="B27" s="17"/>
      <c r="C27" s="16"/>
      <c r="D27" s="16"/>
      <c r="E27" s="16"/>
      <c r="F27" s="16"/>
      <c r="G27" s="16"/>
      <c r="H27" s="16"/>
      <c r="I27" s="16"/>
      <c r="J27" s="18"/>
    </row>
    <row r="28" spans="2:10">
      <c r="B28" s="17"/>
      <c r="C28" s="16"/>
      <c r="D28" s="16"/>
      <c r="E28" s="16"/>
      <c r="F28" s="16"/>
      <c r="G28" s="16"/>
      <c r="H28" s="16"/>
      <c r="I28" s="16"/>
      <c r="J28" s="18"/>
    </row>
    <row r="29" spans="2:10">
      <c r="B29" s="17"/>
      <c r="C29" s="16"/>
      <c r="D29" s="16"/>
      <c r="E29" s="16"/>
      <c r="F29" s="16"/>
      <c r="G29" s="16"/>
      <c r="H29" s="16"/>
      <c r="I29" s="16"/>
      <c r="J29" s="18"/>
    </row>
    <row r="30" spans="2:10">
      <c r="B30" s="17"/>
      <c r="C30" s="16"/>
      <c r="D30" s="16"/>
      <c r="E30" s="16"/>
      <c r="F30" s="16"/>
      <c r="G30" s="16"/>
      <c r="H30" s="16"/>
      <c r="I30" s="16"/>
      <c r="J30" s="18"/>
    </row>
    <row r="31" spans="2:10">
      <c r="B31" s="17"/>
      <c r="C31" s="16"/>
      <c r="D31" s="16"/>
      <c r="E31" s="16"/>
      <c r="F31" s="16"/>
      <c r="G31" s="16"/>
      <c r="H31" s="16"/>
      <c r="I31" s="16"/>
      <c r="J31" s="18"/>
    </row>
    <row r="32" spans="2:10">
      <c r="B32" s="17"/>
      <c r="C32" s="16"/>
      <c r="D32" s="16"/>
      <c r="E32" s="16"/>
      <c r="F32" s="16"/>
      <c r="G32" s="16"/>
      <c r="H32" s="16"/>
      <c r="I32" s="16"/>
      <c r="J32" s="18"/>
    </row>
    <row r="33" spans="1:12">
      <c r="B33" s="17"/>
      <c r="C33" s="16"/>
      <c r="D33" s="16"/>
      <c r="E33" s="16"/>
      <c r="F33" s="16"/>
      <c r="G33" s="16"/>
      <c r="H33" s="16"/>
      <c r="I33" s="16"/>
      <c r="J33" s="18"/>
    </row>
    <row r="34" spans="1:12" ht="15.75">
      <c r="A34" s="44"/>
      <c r="B34" s="149"/>
      <c r="C34" s="150"/>
      <c r="D34" s="150"/>
      <c r="E34" s="150"/>
      <c r="F34" s="150"/>
      <c r="G34" s="150"/>
      <c r="H34" s="150"/>
      <c r="I34" s="168" t="s">
        <v>317</v>
      </c>
      <c r="J34" s="151"/>
      <c r="K34" s="44"/>
      <c r="L34" s="44"/>
    </row>
    <row r="35" spans="1:12" ht="15.75">
      <c r="A35" s="44"/>
      <c r="B35" s="149"/>
      <c r="C35" s="150"/>
      <c r="D35" s="150"/>
      <c r="E35" s="157"/>
      <c r="F35" s="157"/>
      <c r="G35" s="157"/>
      <c r="H35" s="157"/>
      <c r="I35" s="157"/>
      <c r="J35" s="151"/>
      <c r="K35" s="44"/>
      <c r="L35" s="44"/>
    </row>
    <row r="36" spans="1:12" ht="15.75">
      <c r="A36" s="44"/>
      <c r="B36" s="149"/>
      <c r="C36" s="150"/>
      <c r="D36" s="150"/>
      <c r="E36" s="157"/>
      <c r="F36" s="157"/>
      <c r="G36" s="157"/>
      <c r="H36" s="157"/>
      <c r="I36" s="157" t="s">
        <v>259</v>
      </c>
      <c r="J36" s="151"/>
      <c r="K36" s="44"/>
      <c r="L36" s="44"/>
    </row>
    <row r="37" spans="1:12" ht="15.75">
      <c r="A37" s="44"/>
      <c r="B37" s="149"/>
      <c r="C37" s="150"/>
      <c r="D37" s="150"/>
      <c r="E37" s="157" t="s">
        <v>258</v>
      </c>
      <c r="F37" s="157"/>
      <c r="G37" s="157"/>
      <c r="H37" s="157"/>
      <c r="I37" s="157" t="s">
        <v>260</v>
      </c>
      <c r="J37" s="151"/>
      <c r="K37" s="44"/>
      <c r="L37" s="44"/>
    </row>
    <row r="38" spans="1:12" ht="15.75">
      <c r="A38" s="44"/>
      <c r="B38" s="149"/>
      <c r="C38" s="150"/>
      <c r="D38" s="150"/>
      <c r="E38" s="157"/>
      <c r="F38" s="157" t="s">
        <v>261</v>
      </c>
      <c r="G38" s="157"/>
      <c r="H38" s="157"/>
      <c r="I38" s="157" t="s">
        <v>318</v>
      </c>
      <c r="J38" s="151"/>
      <c r="K38" s="44"/>
      <c r="L38" s="44"/>
    </row>
    <row r="39" spans="1:12">
      <c r="A39" s="44"/>
      <c r="B39" s="149"/>
      <c r="C39" s="166"/>
      <c r="D39" s="166"/>
      <c r="E39" s="166"/>
      <c r="F39" s="238" t="s">
        <v>319</v>
      </c>
      <c r="G39" s="326"/>
      <c r="H39" s="326"/>
      <c r="I39" s="326"/>
      <c r="J39" s="151"/>
      <c r="K39" s="44"/>
      <c r="L39" s="44"/>
    </row>
    <row r="40" spans="1:12" ht="15.75">
      <c r="B40" s="17"/>
      <c r="C40" s="16"/>
      <c r="D40" s="16"/>
      <c r="E40" s="167"/>
      <c r="F40" s="167"/>
      <c r="G40" s="320"/>
      <c r="H40" s="320"/>
      <c r="I40" s="320"/>
      <c r="J40" s="18"/>
    </row>
    <row r="41" spans="1:12">
      <c r="B41" s="17"/>
      <c r="C41" s="16"/>
      <c r="D41" s="16"/>
      <c r="E41" s="16"/>
      <c r="F41" s="16"/>
      <c r="G41" s="16"/>
      <c r="H41" s="16"/>
      <c r="I41" s="16"/>
      <c r="J41" s="18"/>
    </row>
    <row r="42" spans="1:12">
      <c r="B42" s="17"/>
      <c r="C42" s="16"/>
      <c r="D42" s="16"/>
      <c r="E42" s="16"/>
      <c r="F42" s="16"/>
      <c r="G42" s="16"/>
      <c r="H42" s="16"/>
      <c r="I42" s="16"/>
      <c r="J42" s="18"/>
    </row>
    <row r="43" spans="1:12">
      <c r="B43" s="152"/>
      <c r="C43" s="153"/>
      <c r="D43" s="153"/>
      <c r="E43" s="153"/>
      <c r="F43" s="153"/>
      <c r="G43" s="153"/>
      <c r="H43" s="153"/>
      <c r="I43" s="153"/>
      <c r="J43" s="154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11</vt:i4>
      </vt:variant>
    </vt:vector>
  </HeadingPairs>
  <TitlesOfParts>
    <vt:vector size="11" baseType="lpstr">
      <vt:lpstr>KAPAKU I BIL 2010</vt:lpstr>
      <vt:lpstr>AKTIVI 2010</vt:lpstr>
      <vt:lpstr>PASIVI 2010</vt:lpstr>
      <vt:lpstr>TE ARDHURAT 2010</vt:lpstr>
      <vt:lpstr>FLUKSI MET 1</vt:lpstr>
      <vt:lpstr>INVENTARI AKTIVEVE</vt:lpstr>
      <vt:lpstr>KAPITALI 2010</vt:lpstr>
      <vt:lpstr>AMORTIZIMET 2010</vt:lpstr>
      <vt:lpstr>KAPAKU I FUNDIT 2010</vt:lpstr>
      <vt:lpstr>SHENIME SHP 2010</vt:lpstr>
      <vt:lpstr>Fleta12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Shefet Lusha</cp:lastModifiedBy>
  <cp:lastPrinted>2011-02-24T11:15:19Z</cp:lastPrinted>
  <dcterms:created xsi:type="dcterms:W3CDTF">2011-01-09T03:38:29Z</dcterms:created>
  <dcterms:modified xsi:type="dcterms:W3CDTF">2011-07-09T02:59:17Z</dcterms:modified>
</cp:coreProperties>
</file>