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1-11  bilance per ne qkb\1-KONDI XHL\BILANC 2021\KONDI XH-L-  BILANC SIPAS FORMATIT QKB\"/>
    </mc:Choice>
  </mc:AlternateContent>
  <xr:revisionPtr revIDLastSave="0" documentId="13_ncr:1_{C4045FC6-7621-420E-81AA-2C12E0A2EB1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B42" i="1" l="1"/>
  <c r="G56" i="1"/>
  <c r="E56" i="1"/>
  <c r="D56" i="1"/>
  <c r="B56" i="1"/>
  <c r="D44" i="1"/>
  <c r="B44" i="1"/>
  <c r="G37" i="1"/>
  <c r="E37" i="1"/>
  <c r="G27" i="1"/>
  <c r="E27" i="1"/>
  <c r="G24" i="1"/>
  <c r="E24" i="1"/>
  <c r="G23" i="1"/>
  <c r="E23" i="1"/>
  <c r="G21" i="1"/>
  <c r="E21" i="1"/>
  <c r="D21" i="1"/>
  <c r="G19" i="1"/>
  <c r="E19" i="1"/>
  <c r="G42" i="1" l="1"/>
  <c r="G47" i="1" s="1"/>
  <c r="G57" i="1" s="1"/>
  <c r="B47" i="1"/>
  <c r="B57" i="1" s="1"/>
  <c r="D47" i="1"/>
  <c r="D57" i="1" s="1"/>
  <c r="E42" i="1"/>
  <c r="E47" i="1" s="1"/>
  <c r="E57" i="1" s="1"/>
</calcChain>
</file>

<file path=xl/sharedStrings.xml><?xml version="1.0" encoding="utf-8"?>
<sst xmlns="http://schemas.openxmlformats.org/spreadsheetml/2006/main" count="64" uniqueCount="58">
  <si>
    <t>Pasqyrat financiare te vitit</t>
  </si>
  <si>
    <t xml:space="preserve">KONDI XH-L SHPK </t>
  </si>
  <si>
    <t>K31629021Q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</si>
  <si>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</si>
  <si>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</si>
  <si>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</si>
  <si>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</si>
  <si>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</si>
  <si>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</si>
  <si>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</si>
  <si>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</si>
  <si>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</si>
  <si>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</si>
  <si>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</si>
  <si>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</si>
  <si>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</si>
  <si>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</si>
  <si>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</si>
  <si>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</si>
  <si>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</si>
  <si>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</si>
  <si>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</si>
  <si>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</si>
  <si>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</si>
  <si>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</si>
  <si>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</si>
  <si>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</si>
  <si>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</si>
  <si>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</si>
  <si>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</si>
  <si>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</si>
  <si>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</si>
  <si>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</si>
  <si>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</si>
  <si>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</si>
  <si>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</si>
  <si>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</si>
  <si>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</si>
  <si>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</si>
  <si>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</si>
  <si>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</si>
  <si>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</si>
  <si>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</si>
  <si>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</si>
  <si>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</si>
  <si>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</si>
  <si>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</si>
  <si>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</si>
  <si>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</si>
  <si>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</si>
  <si>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</si>
  <si>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</si>
  <si>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</si>
  <si>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</si>
  <si>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shpenzime(taksa,leje ndertimi,mirembajtje,intenet,nafte,poste,telefon)</t>
  </si>
  <si>
    <t>Lende e pare dhe shpenzime per aktivin afatgjate( hotelin ne ndertim)</t>
  </si>
  <si>
    <t xml:space="preserve">shpenzimet interea per kredite afatgjata </t>
  </si>
  <si>
    <t xml:space="preserve">Shpenzime nga azhornimi I bankes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</si>
</sst>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??_L_e_k_-;_-@_-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9"/>
      <color indexed="8"/>
      <name val="Times New Roman"/>
      <family val="1"/>
      <charset val="238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39" fontId="2" fillId="0" borderId="0" xfId="0" applyNumberFormat="1" applyFont="1"/>
    <xf numFmtId="39" fontId="4" fillId="0" borderId="0" xfId="0" applyNumberFormat="1" applyFont="1"/>
    <xf numFmtId="39" fontId="5" fillId="0" borderId="0" xfId="0" applyNumberFormat="1" applyFont="1"/>
    <xf numFmtId="37" fontId="3" fillId="3" borderId="0" xfId="1" applyNumberFormat="1" applyFont="1" applyFill="1" applyBorder="1" applyAlignment="1" applyProtection="1">
      <alignment horizontal="right" wrapText="1"/>
    </xf>
    <xf numFmtId="37" fontId="2" fillId="0" borderId="3" xfId="0" applyNumberFormat="1" applyFont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3" borderId="0" xfId="1" applyNumberFormat="1" applyFont="1" applyFill="1" applyBorder="1" applyAlignment="1" applyProtection="1">
      <alignment horizontal="right" wrapText="1"/>
    </xf>
    <xf numFmtId="37" fontId="7" fillId="0" borderId="3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/>
    </xf>
    <xf numFmtId="39" fontId="19" fillId="0" borderId="0" xfId="3" applyNumberFormat="1" applyFont="1" applyAlignment="1">
      <alignment vertical="center"/>
    </xf>
    <xf numFmtId="39" fontId="21" fillId="0" borderId="0" xfId="5" applyNumberFormat="1" applyFont="1"/>
    <xf numFmtId="164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5" fillId="0" borderId="0" xfId="1" applyNumberFormat="1" applyFont="1"/>
    <xf numFmtId="39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8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9" fillId="0" borderId="0" xfId="0" applyFont="1" applyAlignment="1">
      <alignment wrapText="1"/>
    </xf>
    <xf numFmtId="39" fontId="9" fillId="0" borderId="0" xfId="0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37" fontId="6" fillId="0" borderId="0" xfId="0" applyNumberFormat="1" applyFont="1" applyAlignment="1">
      <alignment horizontal="right"/>
    </xf>
    <xf numFmtId="0" fontId="23" fillId="0" borderId="0" xfId="0" applyFont="1" applyAlignment="1">
      <alignment horizontal="left" wrapText="1" indent="2"/>
    </xf>
    <xf numFmtId="164" fontId="24" fillId="2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 indent="2"/>
    </xf>
    <xf numFmtId="164" fontId="11" fillId="2" borderId="2" xfId="1" applyNumberFormat="1" applyFont="1" applyFill="1" applyBorder="1" applyAlignment="1">
      <alignment horizontal="left" vertical="top"/>
    </xf>
    <xf numFmtId="165" fontId="11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 applyProtection="1">
      <alignment horizontal="right" wrapText="1"/>
    </xf>
    <xf numFmtId="3" fontId="25" fillId="2" borderId="2" xfId="0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5" fillId="2" borderId="2" xfId="1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 wrapText="1"/>
    </xf>
    <xf numFmtId="164" fontId="3" fillId="0" borderId="0" xfId="1" applyNumberFormat="1" applyFont="1"/>
    <xf numFmtId="165" fontId="11" fillId="2" borderId="0" xfId="1" applyNumberFormat="1" applyFont="1" applyFill="1" applyBorder="1" applyAlignment="1">
      <alignment horizontal="left" vertical="top"/>
    </xf>
    <xf numFmtId="164" fontId="20" fillId="2" borderId="2" xfId="1" applyNumberFormat="1" applyFont="1" applyFill="1" applyBorder="1" applyAlignment="1">
      <alignment vertical="center"/>
    </xf>
    <xf numFmtId="164" fontId="13" fillId="2" borderId="2" xfId="1" applyNumberFormat="1" applyFont="1" applyFill="1" applyBorder="1" applyAlignment="1">
      <alignment horizontal="left" vertical="top"/>
    </xf>
    <xf numFmtId="3" fontId="13" fillId="2" borderId="2" xfId="0" applyNumberFormat="1" applyFont="1" applyFill="1" applyBorder="1" applyAlignment="1">
      <alignment horizontal="left" vertical="top"/>
    </xf>
    <xf numFmtId="164" fontId="27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left" vertical="center" wrapText="1"/>
    </xf>
    <xf numFmtId="3" fontId="11" fillId="2" borderId="2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164" fontId="15" fillId="2" borderId="1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164" fontId="15" fillId="2" borderId="1" xfId="1" applyNumberFormat="1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left" vertical="top"/>
    </xf>
    <xf numFmtId="37" fontId="28" fillId="3" borderId="0" xfId="1" applyNumberFormat="1" applyFont="1" applyFill="1" applyBorder="1" applyAlignment="1" applyProtection="1">
      <alignment horizontal="right" wrapText="1"/>
    </xf>
    <xf numFmtId="164" fontId="2" fillId="0" borderId="3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9" fillId="0" borderId="4" xfId="0" applyFont="1" applyBorder="1" applyAlignment="1">
      <alignment wrapText="1"/>
    </xf>
    <xf numFmtId="164" fontId="6" fillId="0" borderId="4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3" borderId="0" xfId="1" applyNumberFormat="1" applyFont="1" applyFill="1" applyBorder="1" applyAlignment="1" applyProtection="1">
      <alignment horizontal="right" wrapText="1"/>
    </xf>
    <xf numFmtId="0" fontId="19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7" fillId="0" borderId="3" xfId="1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164" fontId="6" fillId="0" borderId="0" xfId="1" applyNumberFormat="1" applyFont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37" fontId="2" fillId="0" borderId="4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9" fontId="6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39" fontId="3" fillId="3" borderId="0" xfId="1" applyNumberFormat="1" applyFont="1" applyFill="1" applyBorder="1" applyAlignment="1" applyProtection="1">
      <alignment horizontal="right" wrapText="1"/>
    </xf>
    <xf numFmtId="164" fontId="19" fillId="0" borderId="0" xfId="1" applyNumberFormat="1" applyFont="1" applyAlignment="1">
      <alignment vertical="center"/>
    </xf>
    <xf numFmtId="164" fontId="21" fillId="0" borderId="0" xfId="1" applyNumberFormat="1" applyFont="1" applyAlignment="1">
      <alignment vertical="center"/>
    </xf>
    <xf numFmtId="0" fontId="21" fillId="0" borderId="0" xfId="4" applyFont="1" applyAlignment="1">
      <alignment vertical="center"/>
    </xf>
    <xf numFmtId="39" fontId="21" fillId="0" borderId="0" xfId="4" applyNumberFormat="1" applyFont="1" applyAlignment="1">
      <alignment vertical="center"/>
    </xf>
    <xf numFmtId="164" fontId="21" fillId="0" borderId="0" xfId="1" applyNumberFormat="1" applyFont="1"/>
    <xf numFmtId="39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20" workbookViewId="0">
      <selection activeCell="J42" sqref="J42"/>
    </sheetView>
  </sheetViews>
  <sheetFormatPr defaultColWidth="8" defaultRowHeight="15" x14ac:dyDescent="0.25"/>
  <cols>
    <col min="1" max="1" width="33" style="25" customWidth="1"/>
    <col min="2" max="2" width="38.125" style="96" customWidth="1"/>
    <col min="3" max="3" width="3.25" style="25" customWidth="1"/>
    <col min="4" max="4" width="12.625" style="50" customWidth="1"/>
    <col min="5" max="5" width="12" style="24" hidden="1" customWidth="1"/>
    <col min="6" max="6" width="2.375" style="24" hidden="1" customWidth="1"/>
    <col min="7" max="7" width="12.375" style="24" hidden="1" customWidth="1"/>
    <col min="8" max="8" width="2.25" style="24" customWidth="1"/>
    <col min="9" max="10" width="9.625" style="25" bestFit="1" customWidth="1"/>
    <col min="11" max="11" width="8.375" style="25" bestFit="1" customWidth="1"/>
    <col min="12" max="16384" width="8" style="25"/>
  </cols>
  <sheetData>
    <row r="1" spans="1:8" x14ac:dyDescent="0.25">
      <c r="A1" s="1" t="s">
        <v>0</v>
      </c>
      <c r="B1" s="11"/>
      <c r="C1" s="1"/>
      <c r="D1" s="23"/>
    </row>
    <row r="2" spans="1:8" x14ac:dyDescent="0.25">
      <c r="A2" s="2" t="s">
        <v>1</v>
      </c>
      <c r="B2" s="12"/>
      <c r="C2" s="2"/>
      <c r="D2" s="26"/>
    </row>
    <row r="3" spans="1:8" x14ac:dyDescent="0.25">
      <c r="A3" s="2" t="s">
        <v>2</v>
      </c>
      <c r="B3" s="12"/>
      <c r="C3" s="2"/>
      <c r="D3" s="26"/>
    </row>
    <row r="4" spans="1:8" x14ac:dyDescent="0.25">
      <c r="A4" s="3" t="s">
        <v>3</v>
      </c>
      <c r="B4" s="13"/>
      <c r="C4" s="3"/>
      <c r="D4" s="27"/>
    </row>
    <row r="5" spans="1:8" x14ac:dyDescent="0.25">
      <c r="A5" s="1" t="s">
        <v>4</v>
      </c>
      <c r="B5" s="11"/>
      <c r="C5" s="1"/>
      <c r="D5" s="23"/>
      <c r="E5" s="25"/>
      <c r="F5" s="25"/>
      <c r="G5" s="25"/>
      <c r="H5" s="25"/>
    </row>
    <row r="6" spans="1:8" x14ac:dyDescent="0.25">
      <c r="A6" s="4"/>
      <c r="B6" s="28" t="s">
        <v>5</v>
      </c>
      <c r="C6" s="4"/>
      <c r="D6" s="29" t="s">
        <v>5</v>
      </c>
      <c r="E6" s="30" t="s">
        <v>5</v>
      </c>
      <c r="F6" s="30"/>
      <c r="G6" s="30" t="s">
        <v>5</v>
      </c>
      <c r="H6" s="30"/>
    </row>
    <row r="7" spans="1:8" x14ac:dyDescent="0.25">
      <c r="A7" s="4"/>
      <c r="B7" s="28" t="s">
        <v>6</v>
      </c>
      <c r="C7" s="4"/>
      <c r="D7" s="30" t="s">
        <v>7</v>
      </c>
      <c r="E7" s="30" t="s">
        <v>7</v>
      </c>
      <c r="F7" s="30"/>
      <c r="G7" s="30" t="s">
        <v>7</v>
      </c>
      <c r="H7" s="30"/>
    </row>
    <row r="8" spans="1:8" x14ac:dyDescent="0.25">
      <c r="A8" s="31"/>
      <c r="B8" s="32"/>
      <c r="C8" s="31"/>
      <c r="D8" s="33"/>
      <c r="E8" s="4"/>
      <c r="F8" s="4"/>
      <c r="G8" s="4"/>
      <c r="H8" s="4"/>
    </row>
    <row r="9" spans="1:8" ht="29.25" x14ac:dyDescent="0.25">
      <c r="A9" s="34" t="s">
        <v>8</v>
      </c>
      <c r="B9" s="35"/>
      <c r="C9" s="34"/>
      <c r="D9" s="36"/>
      <c r="E9" s="5"/>
      <c r="F9" s="37"/>
      <c r="G9" s="5"/>
      <c r="H9" s="5"/>
    </row>
    <row r="10" spans="1:8" ht="17.45" customHeight="1" x14ac:dyDescent="0.25">
      <c r="A10" s="38" t="s">
        <v>9</v>
      </c>
      <c r="B10" s="39">
        <v>37408325</v>
      </c>
      <c r="C10" s="40"/>
      <c r="D10" s="41">
        <v>63320952</v>
      </c>
      <c r="E10" s="42">
        <v>47381879</v>
      </c>
      <c r="F10" s="37"/>
      <c r="G10" s="43">
        <v>13356108</v>
      </c>
      <c r="H10" s="5"/>
    </row>
    <row r="11" spans="1:8" x14ac:dyDescent="0.25">
      <c r="A11" s="38" t="s">
        <v>10</v>
      </c>
      <c r="B11" s="44"/>
      <c r="C11" s="40"/>
      <c r="D11" s="44"/>
      <c r="E11" s="14"/>
      <c r="F11" s="37"/>
      <c r="G11" s="14"/>
      <c r="H11" s="5"/>
    </row>
    <row r="12" spans="1:8" x14ac:dyDescent="0.25">
      <c r="A12" s="38" t="s">
        <v>11</v>
      </c>
      <c r="B12" s="44"/>
      <c r="C12" s="40"/>
      <c r="D12" s="44"/>
      <c r="E12" s="14"/>
      <c r="F12" s="37"/>
      <c r="G12" s="14"/>
      <c r="H12" s="5"/>
    </row>
    <row r="13" spans="1:8" x14ac:dyDescent="0.25">
      <c r="A13" s="38" t="s">
        <v>12</v>
      </c>
      <c r="B13" s="44"/>
      <c r="C13" s="40"/>
      <c r="D13" s="44"/>
      <c r="E13" s="14"/>
      <c r="F13" s="37"/>
      <c r="G13" s="14"/>
      <c r="H13" s="5"/>
    </row>
    <row r="14" spans="1:8" ht="22.9" customHeight="1" x14ac:dyDescent="0.25">
      <c r="A14" s="38" t="s">
        <v>13</v>
      </c>
      <c r="B14" s="41"/>
      <c r="C14" s="40"/>
      <c r="D14" s="41">
        <v>289860</v>
      </c>
      <c r="E14" s="42">
        <v>26610</v>
      </c>
      <c r="F14" s="37"/>
      <c r="G14" s="45">
        <v>4194667</v>
      </c>
      <c r="H14" s="5"/>
    </row>
    <row r="15" spans="1:8" ht="43.5" x14ac:dyDescent="0.25">
      <c r="A15" s="34" t="s">
        <v>14</v>
      </c>
      <c r="B15" s="44"/>
      <c r="C15" s="34"/>
      <c r="D15" s="44"/>
      <c r="E15" s="14"/>
      <c r="F15" s="37"/>
      <c r="G15" s="14"/>
      <c r="H15" s="5"/>
    </row>
    <row r="16" spans="1:8" ht="43.5" x14ac:dyDescent="0.25">
      <c r="A16" s="34" t="s">
        <v>15</v>
      </c>
      <c r="B16" s="44"/>
      <c r="C16" s="34"/>
      <c r="D16" s="44"/>
      <c r="E16" s="14"/>
      <c r="F16" s="37"/>
      <c r="G16" s="14"/>
      <c r="H16" s="5"/>
    </row>
    <row r="17" spans="1:8" x14ac:dyDescent="0.25">
      <c r="A17" s="34" t="s">
        <v>16</v>
      </c>
      <c r="B17" s="44"/>
      <c r="C17" s="34"/>
      <c r="D17" s="44"/>
      <c r="E17" s="14"/>
      <c r="F17" s="37"/>
      <c r="G17" s="14"/>
      <c r="H17" s="5"/>
    </row>
    <row r="18" spans="1:8" ht="29.25" x14ac:dyDescent="0.25">
      <c r="A18" s="34" t="s">
        <v>17</v>
      </c>
      <c r="B18" s="46"/>
      <c r="C18" s="34"/>
      <c r="D18" s="46"/>
      <c r="E18" s="5"/>
      <c r="F18" s="37"/>
      <c r="G18" s="5"/>
      <c r="H18" s="5"/>
    </row>
    <row r="19" spans="1:8" x14ac:dyDescent="0.25">
      <c r="A19" s="38" t="s">
        <v>17</v>
      </c>
      <c r="B19" s="47">
        <v>-12440510</v>
      </c>
      <c r="C19" s="40"/>
      <c r="D19" s="41">
        <v>-48239364</v>
      </c>
      <c r="E19" s="42">
        <f>-31408117</f>
        <v>-31408117</v>
      </c>
      <c r="F19" s="37"/>
      <c r="G19" s="48">
        <f>-8473291</f>
        <v>-8473291</v>
      </c>
      <c r="H19" s="5"/>
    </row>
    <row r="20" spans="1:8" ht="22.5" x14ac:dyDescent="0.25">
      <c r="A20" s="49" t="s">
        <v>55</v>
      </c>
      <c r="B20" s="47">
        <v>-14300657</v>
      </c>
      <c r="C20" s="40"/>
      <c r="E20" s="51"/>
      <c r="F20" s="37"/>
      <c r="G20" s="48"/>
      <c r="H20" s="5"/>
    </row>
    <row r="21" spans="1:8" ht="24.75" x14ac:dyDescent="0.25">
      <c r="A21" s="38" t="s">
        <v>54</v>
      </c>
      <c r="B21" s="47">
        <v>-1597356</v>
      </c>
      <c r="C21" s="40"/>
      <c r="D21" s="44">
        <f>-6263716</f>
        <v>-6263716</v>
      </c>
      <c r="E21" s="14">
        <f>-2589053</f>
        <v>-2589053</v>
      </c>
      <c r="F21" s="37"/>
      <c r="G21" s="45">
        <f>-2930370-523483</f>
        <v>-3453853</v>
      </c>
      <c r="H21" s="5"/>
    </row>
    <row r="22" spans="1:8" x14ac:dyDescent="0.25">
      <c r="A22" s="34" t="s">
        <v>18</v>
      </c>
      <c r="B22" s="46"/>
      <c r="C22" s="34"/>
      <c r="D22" s="46"/>
      <c r="E22" s="5"/>
      <c r="F22" s="37"/>
      <c r="G22" s="5"/>
      <c r="H22" s="5"/>
    </row>
    <row r="23" spans="1:8" x14ac:dyDescent="0.25">
      <c r="A23" s="40" t="s">
        <v>19</v>
      </c>
      <c r="B23" s="52">
        <v>-5288968</v>
      </c>
      <c r="C23" s="40"/>
      <c r="D23" s="53">
        <v>-3947300</v>
      </c>
      <c r="E23" s="54">
        <f>-3272629</f>
        <v>-3272629</v>
      </c>
      <c r="F23" s="37"/>
      <c r="G23" s="45">
        <f>-2804688</f>
        <v>-2804688</v>
      </c>
      <c r="H23" s="5"/>
    </row>
    <row r="24" spans="1:8" ht="30" x14ac:dyDescent="0.25">
      <c r="A24" s="40" t="s">
        <v>20</v>
      </c>
      <c r="B24" s="52">
        <v>-883260</v>
      </c>
      <c r="C24" s="40"/>
      <c r="D24" s="53">
        <v>-659433</v>
      </c>
      <c r="E24" s="54">
        <f>-546528</f>
        <v>-546528</v>
      </c>
      <c r="F24" s="37"/>
      <c r="G24" s="45">
        <f>-476542</f>
        <v>-476542</v>
      </c>
      <c r="H24" s="5"/>
    </row>
    <row r="25" spans="1:8" x14ac:dyDescent="0.25">
      <c r="A25" s="40" t="s">
        <v>21</v>
      </c>
      <c r="B25" s="44"/>
      <c r="C25" s="40"/>
      <c r="D25" s="44"/>
      <c r="E25" s="14"/>
      <c r="F25" s="37"/>
      <c r="G25" s="14"/>
      <c r="H25" s="5"/>
    </row>
    <row r="26" spans="1:8" ht="29.25" x14ac:dyDescent="0.25">
      <c r="A26" s="34" t="s">
        <v>22</v>
      </c>
      <c r="B26" s="44"/>
      <c r="C26" s="34"/>
      <c r="D26" s="44"/>
      <c r="E26" s="14"/>
      <c r="F26" s="37"/>
      <c r="G26" s="14"/>
      <c r="H26" s="5"/>
    </row>
    <row r="27" spans="1:8" x14ac:dyDescent="0.25">
      <c r="A27" s="34" t="s">
        <v>23</v>
      </c>
      <c r="B27" s="55">
        <v>-733762</v>
      </c>
      <c r="C27" s="34"/>
      <c r="D27" s="56">
        <v>-852173</v>
      </c>
      <c r="E27" s="57">
        <f>-1035204</f>
        <v>-1035204</v>
      </c>
      <c r="F27" s="37"/>
      <c r="G27" s="58">
        <f>-1551848</f>
        <v>-1551848</v>
      </c>
      <c r="H27" s="5"/>
    </row>
    <row r="28" spans="1:8" x14ac:dyDescent="0.25">
      <c r="A28" s="34" t="s">
        <v>24</v>
      </c>
      <c r="B28" s="44"/>
      <c r="C28" s="34"/>
      <c r="D28" s="44"/>
      <c r="E28" s="14"/>
      <c r="F28" s="37"/>
      <c r="G28" s="14"/>
      <c r="H28" s="5"/>
    </row>
    <row r="29" spans="1:8" x14ac:dyDescent="0.25">
      <c r="A29" s="34" t="s">
        <v>25</v>
      </c>
      <c r="B29" s="46"/>
      <c r="C29" s="34"/>
      <c r="D29" s="46"/>
      <c r="E29" s="5"/>
      <c r="F29" s="37"/>
      <c r="G29" s="5"/>
      <c r="H29" s="5"/>
    </row>
    <row r="30" spans="1:8" ht="15" customHeight="1" x14ac:dyDescent="0.25">
      <c r="A30" s="40" t="s">
        <v>26</v>
      </c>
      <c r="B30" s="44"/>
      <c r="C30" s="40"/>
      <c r="D30" s="44"/>
      <c r="E30" s="14"/>
      <c r="F30" s="37"/>
      <c r="G30" s="14"/>
      <c r="H30" s="5"/>
    </row>
    <row r="31" spans="1:8" ht="15" customHeight="1" x14ac:dyDescent="0.25">
      <c r="A31" s="40" t="s">
        <v>27</v>
      </c>
      <c r="B31" s="44"/>
      <c r="C31" s="40"/>
      <c r="D31" s="44"/>
      <c r="E31" s="14"/>
      <c r="F31" s="37"/>
      <c r="G31" s="14"/>
      <c r="H31" s="5"/>
    </row>
    <row r="32" spans="1:8" ht="15" customHeight="1" x14ac:dyDescent="0.25">
      <c r="A32" s="40" t="s">
        <v>28</v>
      </c>
      <c r="B32" s="44"/>
      <c r="C32" s="40"/>
      <c r="D32" s="44"/>
      <c r="E32" s="14"/>
      <c r="F32" s="37"/>
      <c r="G32" s="14"/>
      <c r="H32" s="5"/>
    </row>
    <row r="33" spans="1:8" ht="15" customHeight="1" x14ac:dyDescent="0.25">
      <c r="A33" s="40" t="s">
        <v>29</v>
      </c>
      <c r="B33" s="44"/>
      <c r="C33" s="40"/>
      <c r="D33" s="44"/>
      <c r="E33" s="14"/>
      <c r="F33" s="37"/>
      <c r="G33" s="14"/>
      <c r="H33" s="5"/>
    </row>
    <row r="34" spans="1:8" ht="15" customHeight="1" x14ac:dyDescent="0.25">
      <c r="A34" s="40" t="s">
        <v>30</v>
      </c>
      <c r="B34" s="44"/>
      <c r="C34" s="40"/>
      <c r="D34" s="44"/>
      <c r="E34" s="14"/>
      <c r="F34" s="37"/>
      <c r="G34" s="14"/>
      <c r="H34" s="5"/>
    </row>
    <row r="35" spans="1:8" ht="43.5" x14ac:dyDescent="0.25">
      <c r="A35" s="34" t="s">
        <v>31</v>
      </c>
      <c r="B35" s="44"/>
      <c r="C35" s="34"/>
      <c r="D35" s="44"/>
      <c r="E35" s="14"/>
      <c r="F35" s="37"/>
      <c r="G35" s="14"/>
      <c r="H35" s="5"/>
    </row>
    <row r="36" spans="1:8" x14ac:dyDescent="0.25">
      <c r="A36" s="34" t="s">
        <v>32</v>
      </c>
      <c r="B36" s="46"/>
      <c r="C36" s="34"/>
      <c r="D36" s="46"/>
      <c r="E36" s="5"/>
      <c r="F36" s="37"/>
      <c r="G36" s="5"/>
      <c r="H36" s="5"/>
    </row>
    <row r="37" spans="1:8" ht="30" x14ac:dyDescent="0.25">
      <c r="A37" s="40" t="s">
        <v>33</v>
      </c>
      <c r="B37" s="47">
        <v>-80685</v>
      </c>
      <c r="C37" s="40"/>
      <c r="D37" s="44">
        <v>-145957</v>
      </c>
      <c r="E37" s="59">
        <f>-216839</f>
        <v>-216839</v>
      </c>
      <c r="F37" s="37"/>
      <c r="G37" s="60">
        <f>-301007.31</f>
        <v>-301007.31</v>
      </c>
      <c r="H37" s="5"/>
    </row>
    <row r="38" spans="1:8" x14ac:dyDescent="0.25">
      <c r="A38" s="61" t="s">
        <v>56</v>
      </c>
      <c r="B38" s="47">
        <v>-538703</v>
      </c>
      <c r="C38" s="40"/>
      <c r="D38" s="44"/>
      <c r="E38" s="14"/>
      <c r="F38" s="37"/>
      <c r="G38" s="14"/>
      <c r="H38" s="5"/>
    </row>
    <row r="39" spans="1:8" x14ac:dyDescent="0.25">
      <c r="A39" s="62" t="s">
        <v>57</v>
      </c>
      <c r="B39" s="63">
        <v>-212637</v>
      </c>
      <c r="C39" s="40"/>
      <c r="D39" s="44"/>
      <c r="E39" s="14"/>
      <c r="F39" s="37"/>
      <c r="G39" s="14"/>
      <c r="H39" s="5"/>
    </row>
    <row r="40" spans="1:8" ht="29.25" x14ac:dyDescent="0.25">
      <c r="A40" s="34" t="s">
        <v>34</v>
      </c>
      <c r="B40" s="44"/>
      <c r="C40" s="34"/>
      <c r="D40" s="44"/>
      <c r="E40" s="14"/>
      <c r="F40" s="37"/>
      <c r="G40" s="14"/>
      <c r="H40" s="5"/>
    </row>
    <row r="41" spans="1:8" x14ac:dyDescent="0.25">
      <c r="A41" s="64" t="s">
        <v>35</v>
      </c>
      <c r="B41" s="65"/>
      <c r="C41" s="64"/>
      <c r="D41" s="65"/>
      <c r="E41" s="66">
        <v>24341</v>
      </c>
      <c r="F41" s="37"/>
      <c r="G41" s="67">
        <v>79500</v>
      </c>
      <c r="H41" s="5"/>
    </row>
    <row r="42" spans="1:8" x14ac:dyDescent="0.25">
      <c r="A42" s="34" t="s">
        <v>36</v>
      </c>
      <c r="B42" s="68">
        <f>SUM(B9:B41)</f>
        <v>1331787</v>
      </c>
      <c r="C42" s="68"/>
      <c r="D42" s="68">
        <f t="shared" ref="C42:D42" si="0">SUM(D9:D41)</f>
        <v>3502869</v>
      </c>
      <c r="E42" s="15">
        <f>SUM(E9:E40)</f>
        <v>8340119</v>
      </c>
      <c r="F42" s="69"/>
      <c r="G42" s="15">
        <f>SUM(G9:G40)</f>
        <v>489545.69</v>
      </c>
      <c r="H42" s="69"/>
    </row>
    <row r="43" spans="1:8" x14ac:dyDescent="0.25">
      <c r="A43" s="34" t="s">
        <v>37</v>
      </c>
      <c r="B43" s="70"/>
      <c r="C43" s="34"/>
      <c r="D43" s="71"/>
      <c r="E43" s="69"/>
      <c r="F43" s="69"/>
      <c r="G43" s="69"/>
      <c r="H43" s="69"/>
    </row>
    <row r="44" spans="1:8" x14ac:dyDescent="0.25">
      <c r="A44" s="40" t="s">
        <v>38</v>
      </c>
      <c r="B44" s="44">
        <f>-199768</f>
        <v>-199768</v>
      </c>
      <c r="C44" s="40"/>
      <c r="D44" s="44">
        <f>-528974</f>
        <v>-528974</v>
      </c>
      <c r="E44" s="14">
        <v>-1254669</v>
      </c>
      <c r="F44" s="37"/>
      <c r="G44" s="14">
        <v>-85357</v>
      </c>
      <c r="H44" s="5"/>
    </row>
    <row r="45" spans="1:8" x14ac:dyDescent="0.25">
      <c r="A45" s="40" t="s">
        <v>39</v>
      </c>
      <c r="B45" s="44"/>
      <c r="C45" s="40"/>
      <c r="D45" s="44"/>
      <c r="E45" s="14"/>
      <c r="F45" s="37"/>
      <c r="G45" s="14"/>
      <c r="H45" s="5"/>
    </row>
    <row r="46" spans="1:8" ht="30" x14ac:dyDescent="0.25">
      <c r="A46" s="40" t="s">
        <v>40</v>
      </c>
      <c r="B46" s="44"/>
      <c r="C46" s="40"/>
      <c r="D46" s="44"/>
      <c r="E46" s="14"/>
      <c r="F46" s="37"/>
      <c r="G46" s="14"/>
      <c r="H46" s="5"/>
    </row>
    <row r="47" spans="1:8" x14ac:dyDescent="0.25">
      <c r="A47" s="34" t="s">
        <v>41</v>
      </c>
      <c r="B47" s="72">
        <f>SUM(B42:B46)</f>
        <v>1132019</v>
      </c>
      <c r="C47" s="34"/>
      <c r="D47" s="68">
        <f>SUM(D42:D46)</f>
        <v>2973895</v>
      </c>
      <c r="E47" s="15">
        <f>SUM(E42:E46)</f>
        <v>7085450</v>
      </c>
      <c r="F47" s="69"/>
      <c r="G47" s="15">
        <f>SUM(G42:G46)</f>
        <v>404188.69</v>
      </c>
      <c r="H47" s="69"/>
    </row>
    <row r="48" spans="1:8" ht="15.75" thickBot="1" x14ac:dyDescent="0.3">
      <c r="A48" s="73"/>
      <c r="B48" s="74"/>
      <c r="C48" s="73"/>
      <c r="D48" s="74"/>
      <c r="E48" s="16"/>
      <c r="F48" s="16"/>
      <c r="G48" s="16"/>
      <c r="H48" s="37"/>
    </row>
    <row r="49" spans="1:8" ht="30" thickTop="1" x14ac:dyDescent="0.25">
      <c r="A49" s="75" t="s">
        <v>42</v>
      </c>
      <c r="B49" s="76"/>
      <c r="C49" s="75"/>
      <c r="D49" s="76"/>
      <c r="E49" s="17"/>
      <c r="F49" s="17"/>
      <c r="G49" s="17"/>
      <c r="H49" s="37"/>
    </row>
    <row r="50" spans="1:8" ht="30" x14ac:dyDescent="0.25">
      <c r="A50" s="40" t="s">
        <v>43</v>
      </c>
      <c r="B50" s="77"/>
      <c r="C50" s="40"/>
      <c r="D50" s="77"/>
      <c r="E50" s="18"/>
      <c r="F50" s="17"/>
      <c r="G50" s="18"/>
      <c r="H50" s="5"/>
    </row>
    <row r="51" spans="1:8" ht="30" x14ac:dyDescent="0.25">
      <c r="A51" s="40" t="s">
        <v>44</v>
      </c>
      <c r="B51" s="77"/>
      <c r="C51" s="40"/>
      <c r="D51" s="77"/>
      <c r="E51" s="18"/>
      <c r="F51" s="17"/>
      <c r="G51" s="18"/>
      <c r="H51" s="5"/>
    </row>
    <row r="52" spans="1:8" ht="45" x14ac:dyDescent="0.25">
      <c r="A52" s="40" t="s">
        <v>45</v>
      </c>
      <c r="B52" s="77"/>
      <c r="C52" s="40"/>
      <c r="D52" s="77"/>
      <c r="E52" s="18"/>
      <c r="F52" s="17"/>
      <c r="G52" s="18"/>
      <c r="H52" s="4"/>
    </row>
    <row r="53" spans="1:8" ht="15" customHeight="1" x14ac:dyDescent="0.25">
      <c r="A53" s="40" t="s">
        <v>46</v>
      </c>
      <c r="B53" s="77"/>
      <c r="C53" s="40"/>
      <c r="D53" s="77"/>
      <c r="E53" s="18"/>
      <c r="F53" s="17"/>
      <c r="G53" s="18"/>
      <c r="H53" s="78"/>
    </row>
    <row r="54" spans="1:8" x14ac:dyDescent="0.25">
      <c r="A54" s="79" t="s">
        <v>47</v>
      </c>
      <c r="B54" s="77"/>
      <c r="C54" s="79"/>
      <c r="D54" s="77"/>
      <c r="E54" s="18"/>
      <c r="F54" s="17"/>
      <c r="G54" s="18"/>
      <c r="H54" s="6"/>
    </row>
    <row r="55" spans="1:8" x14ac:dyDescent="0.25">
      <c r="A55" s="79"/>
      <c r="B55" s="77"/>
      <c r="C55" s="79"/>
      <c r="D55" s="77"/>
      <c r="E55" s="18"/>
      <c r="F55" s="17"/>
      <c r="G55" s="18"/>
      <c r="H55" s="6"/>
    </row>
    <row r="56" spans="1:8" ht="43.5" x14ac:dyDescent="0.25">
      <c r="A56" s="75" t="s">
        <v>48</v>
      </c>
      <c r="B56" s="80">
        <f>SUM(B50:B54)</f>
        <v>0</v>
      </c>
      <c r="C56" s="75"/>
      <c r="D56" s="80">
        <f>SUM(D50:D54)</f>
        <v>0</v>
      </c>
      <c r="E56" s="19">
        <f>SUM(E50:E54)</f>
        <v>0</v>
      </c>
      <c r="F56" s="81"/>
      <c r="G56" s="19">
        <f>SUM(G50:G54)</f>
        <v>0</v>
      </c>
      <c r="H56" s="78"/>
    </row>
    <row r="57" spans="1:8" ht="30" thickBot="1" x14ac:dyDescent="0.3">
      <c r="A57" s="75" t="s">
        <v>49</v>
      </c>
      <c r="B57" s="84">
        <f>B47+B56</f>
        <v>1132019</v>
      </c>
      <c r="C57" s="75"/>
      <c r="D57" s="85">
        <f>D47+D56</f>
        <v>2973895</v>
      </c>
      <c r="E57" s="86">
        <f>E47+E56</f>
        <v>7085450</v>
      </c>
      <c r="F57" s="87"/>
      <c r="G57" s="86">
        <f>G47+G56</f>
        <v>404188.69</v>
      </c>
      <c r="H57" s="78"/>
    </row>
    <row r="58" spans="1:8" ht="15.75" thickTop="1" x14ac:dyDescent="0.25">
      <c r="A58" s="82"/>
      <c r="B58" s="88"/>
      <c r="C58" s="82"/>
      <c r="D58" s="83"/>
      <c r="E58" s="20"/>
      <c r="F58" s="20"/>
      <c r="G58" s="20"/>
      <c r="H58" s="78"/>
    </row>
    <row r="59" spans="1:8" ht="30" x14ac:dyDescent="0.25">
      <c r="A59" s="89" t="s">
        <v>50</v>
      </c>
      <c r="B59" s="88"/>
      <c r="C59" s="89"/>
      <c r="D59" s="44"/>
      <c r="E59" s="20"/>
      <c r="F59" s="20"/>
      <c r="G59" s="20"/>
      <c r="H59" s="8"/>
    </row>
    <row r="60" spans="1:8" x14ac:dyDescent="0.25">
      <c r="A60" s="82" t="s">
        <v>51</v>
      </c>
      <c r="B60" s="90"/>
      <c r="C60" s="82"/>
      <c r="D60" s="44"/>
      <c r="E60" s="14"/>
      <c r="F60" s="5"/>
      <c r="G60" s="14"/>
      <c r="H60" s="8"/>
    </row>
    <row r="61" spans="1:8" x14ac:dyDescent="0.25">
      <c r="A61" s="82" t="s">
        <v>52</v>
      </c>
      <c r="B61" s="90"/>
      <c r="C61" s="82"/>
      <c r="D61" s="91"/>
      <c r="E61" s="14"/>
      <c r="F61" s="5"/>
      <c r="G61" s="14"/>
      <c r="H61" s="8"/>
    </row>
    <row r="62" spans="1:8" x14ac:dyDescent="0.25">
      <c r="A62" s="7"/>
      <c r="B62" s="21"/>
      <c r="C62" s="7"/>
      <c r="D62" s="91"/>
      <c r="E62" s="8"/>
      <c r="F62" s="8"/>
      <c r="G62" s="8"/>
      <c r="H62" s="8"/>
    </row>
    <row r="63" spans="1:8" x14ac:dyDescent="0.25">
      <c r="A63" s="7"/>
      <c r="B63" s="21"/>
      <c r="C63" s="7"/>
      <c r="D63" s="92"/>
      <c r="E63" s="8"/>
      <c r="F63" s="8"/>
      <c r="G63" s="8"/>
      <c r="H63" s="8"/>
    </row>
    <row r="64" spans="1:8" x14ac:dyDescent="0.25">
      <c r="A64" s="93" t="s">
        <v>53</v>
      </c>
      <c r="B64" s="94"/>
      <c r="C64" s="93"/>
      <c r="D64" s="95"/>
      <c r="E64" s="8"/>
      <c r="F64" s="8"/>
      <c r="G64" s="8"/>
      <c r="H64" s="8"/>
    </row>
    <row r="65" spans="1:8" x14ac:dyDescent="0.25">
      <c r="A65" s="9"/>
      <c r="B65" s="22"/>
      <c r="C65" s="9"/>
      <c r="E65" s="10"/>
      <c r="F65" s="10"/>
      <c r="G65" s="10"/>
      <c r="H6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2018-09-06T23:26:30Z</dcterms:created>
  <dcterms:modified xsi:type="dcterms:W3CDTF">2022-09-07T07:09:43Z</dcterms:modified>
</cp:coreProperties>
</file>