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440" windowHeight="12525" activeTab="2"/>
  </bookViews>
  <sheets>
    <sheet name="AK-PASIV" sheetId="1" r:id="rId1"/>
    <sheet name="PASH" sheetId="2" r:id="rId2"/>
    <sheet name="KAPIT" sheetId="3" r:id="rId3"/>
    <sheet name="FLUKS" sheetId="4" r:id="rId4"/>
  </sheets>
  <calcPr calcId="144525"/>
</workbook>
</file>

<file path=xl/calcChain.xml><?xml version="1.0" encoding="utf-8"?>
<calcChain xmlns="http://schemas.openxmlformats.org/spreadsheetml/2006/main">
  <c r="D29" i="4" l="1"/>
  <c r="D35" i="4" s="1"/>
  <c r="D37" i="4" s="1"/>
  <c r="C29" i="4"/>
  <c r="D22" i="4"/>
  <c r="C22" i="4"/>
  <c r="K29" i="3"/>
  <c r="I29" i="3"/>
  <c r="F29" i="3"/>
  <c r="N19" i="3"/>
  <c r="N15" i="3"/>
  <c r="N29" i="3" l="1"/>
  <c r="C35" i="4"/>
  <c r="C37" i="4" s="1"/>
  <c r="D27" i="2"/>
  <c r="C27" i="2"/>
  <c r="C43" i="2" s="1"/>
  <c r="D13" i="2"/>
  <c r="D18" i="2" s="1"/>
  <c r="D19" i="2" s="1"/>
  <c r="C13" i="2"/>
  <c r="C18" i="2" s="1"/>
  <c r="D28" i="2" l="1"/>
  <c r="C44" i="2"/>
  <c r="C19" i="2"/>
  <c r="C28" i="2" s="1"/>
  <c r="C30" i="2" s="1"/>
  <c r="C45" i="2"/>
  <c r="C47" i="2" s="1"/>
  <c r="D70" i="1" l="1"/>
  <c r="D82" i="1"/>
  <c r="D99" i="1"/>
  <c r="D10" i="1"/>
  <c r="E60" i="1"/>
  <c r="E28" i="1"/>
  <c r="E27" i="1"/>
  <c r="D23" i="1"/>
  <c r="D41" i="1"/>
  <c r="D51" i="1" s="1"/>
  <c r="D60" i="1"/>
  <c r="E99" i="1"/>
  <c r="D86" i="1"/>
  <c r="D87" i="1" s="1"/>
  <c r="D73" i="1"/>
  <c r="E73" i="1"/>
  <c r="E77" i="1" s="1"/>
  <c r="E100" i="1" s="1"/>
  <c r="E47" i="1"/>
  <c r="E23" i="1"/>
  <c r="E41" i="1"/>
  <c r="D16" i="1"/>
  <c r="D25" i="1" s="1"/>
  <c r="D27" i="1" s="1"/>
  <c r="E16" i="1"/>
  <c r="E10" i="1"/>
  <c r="D77" i="1" l="1"/>
  <c r="D100" i="1"/>
  <c r="D28" i="1"/>
  <c r="D52" i="1" s="1"/>
  <c r="E51" i="1"/>
  <c r="E52" i="1" l="1"/>
</calcChain>
</file>

<file path=xl/sharedStrings.xml><?xml version="1.0" encoding="utf-8"?>
<sst xmlns="http://schemas.openxmlformats.org/spreadsheetml/2006/main" count="246" uniqueCount="217">
  <si>
    <t>Nr.</t>
  </si>
  <si>
    <t>Pershkrimi i elemeteve</t>
  </si>
  <si>
    <t>Ref.</t>
  </si>
  <si>
    <t>Viti Ushtrimor</t>
  </si>
  <si>
    <t>Viti Paraardhes</t>
  </si>
  <si>
    <t>I</t>
  </si>
  <si>
    <t>Aktivet Afatshkurtra</t>
  </si>
  <si>
    <t>Derivativet</t>
  </si>
  <si>
    <t>Aktivet e mbajtura per tregetim</t>
  </si>
  <si>
    <t>Totali</t>
  </si>
  <si>
    <t>Llogari / kerkesa te arketueshme</t>
  </si>
  <si>
    <t>Llogari / kerkesa te tjera te arketueshme</t>
  </si>
  <si>
    <t>Instrumente te tjera borxhi</t>
  </si>
  <si>
    <t>Investime te tjera financiare</t>
  </si>
  <si>
    <t>Lendet e para</t>
  </si>
  <si>
    <t>Prodhim ne proces</t>
  </si>
  <si>
    <t>Produkte te gatshme</t>
  </si>
  <si>
    <t>Mallra per rishitje</t>
  </si>
  <si>
    <t>Parapagesat per furnizime</t>
  </si>
  <si>
    <t>AKTIVET  TOTALE  AFATSHKURTRA  (I)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</si>
  <si>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</si>
  <si>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</si>
  <si>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</si>
  <si>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</si>
  <si>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Toka</t>
  </si>
  <si>
    <t>Ndertesa</t>
  </si>
  <si>
    <t>Makineri dhe pajisje</t>
  </si>
  <si>
    <t>Aktive te tjera afatgjata materiale (me vlere kon)</t>
  </si>
  <si>
    <t>Emri i mire</t>
  </si>
  <si>
    <t>Shpenzimet e zhvillimit</t>
  </si>
  <si>
    <t>Aktive te tjera afatgjata jomaterjale</t>
  </si>
  <si>
    <t>AKTIVEVET  TOTALE  AFATGJATA  (II)</t>
  </si>
  <si>
    <t>D E T Y R I M E T    D H E    K A P I T A L I</t>
  </si>
  <si>
    <t>Huate dhe obligacionet afatshkurtra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</si>
  <si>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</si>
  <si>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</si>
  <si>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</si>
  <si>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</si>
  <si>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</si>
  <si>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</si>
  <si>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Parapagimet e arketuara</t>
  </si>
  <si>
    <t>4  Grantet dhe te ardhurat e shtyra</t>
  </si>
  <si>
    <t>5  Provizionet afatshkurtra</t>
  </si>
  <si>
    <t>TOTALI  I  DETYRIMEVE  AFATSHKURTRA (I)</t>
  </si>
  <si>
    <t>Hua, bono dhe detyrime nga qeraja financiare</t>
  </si>
  <si>
    <t>Bonot e konvertueshme</t>
  </si>
  <si>
    <t>2  Huamarrje te tjera afatgjata</t>
  </si>
  <si>
    <t>3  Provizionet afatgjata</t>
  </si>
  <si>
    <t>TOTALI  I  DETYRIMEVE AFATGJATA  (II)</t>
  </si>
  <si>
    <t>TOTALI I KAPITALIT (III)</t>
  </si>
  <si>
    <t>Klar shpk</t>
  </si>
  <si>
    <t xml:space="preserve">Aktivet </t>
  </si>
  <si>
    <t xml:space="preserve">Mjete Monetare </t>
  </si>
  <si>
    <t>1</t>
  </si>
  <si>
    <t>Derivative dhe Aktive Financiare te Mbajtura</t>
  </si>
  <si>
    <t>Aktive te tjera financiare afatshkurtra</t>
  </si>
  <si>
    <t xml:space="preserve">Inventari </t>
  </si>
  <si>
    <t xml:space="preserve">4      </t>
  </si>
  <si>
    <t xml:space="preserve">Aktive Afatgjate </t>
  </si>
  <si>
    <t xml:space="preserve">II    </t>
  </si>
  <si>
    <t>Investimet financiare afatgjata</t>
  </si>
  <si>
    <t xml:space="preserve"> Aktive afatgjata materiale</t>
  </si>
  <si>
    <t>Aktive biologjike afatgjata</t>
  </si>
  <si>
    <t>Aktive afatgjata jomateriale</t>
  </si>
  <si>
    <t>Kapital aksionar i papaguar</t>
  </si>
  <si>
    <t>Aktive te tjera afatgjata (ne proces)</t>
  </si>
  <si>
    <t>Derivatet</t>
  </si>
  <si>
    <t xml:space="preserve">Huamarjet </t>
  </si>
  <si>
    <t xml:space="preserve"> Huate dhe parapagimet</t>
  </si>
  <si>
    <t xml:space="preserve">Detyrime Afatshkurtera </t>
  </si>
  <si>
    <t xml:space="preserve">Derivatet </t>
  </si>
  <si>
    <t>Huate dhe Obligacionet  Afatshkurtera</t>
  </si>
  <si>
    <t xml:space="preserve">Kthimet ripagesat e huave afatgjate </t>
  </si>
  <si>
    <t xml:space="preserve">Bono Te Konvertueshme </t>
  </si>
  <si>
    <t xml:space="preserve">Totali </t>
  </si>
  <si>
    <t xml:space="preserve">Detyrimet afatgjata </t>
  </si>
  <si>
    <t xml:space="preserve">Huate afatgjate </t>
  </si>
  <si>
    <t>Kapitali</t>
  </si>
  <si>
    <t>III</t>
  </si>
  <si>
    <t xml:space="preserve">Aksionet  e pakices </t>
  </si>
  <si>
    <t>Kapitali i aksionereve te shoqerise meme</t>
  </si>
  <si>
    <t xml:space="preserve">Kapitali Aksionar </t>
  </si>
  <si>
    <t>3</t>
  </si>
  <si>
    <t>4</t>
  </si>
  <si>
    <t xml:space="preserve">Primi I Aksionit </t>
  </si>
  <si>
    <t>Aksionet e thesarit (Negative)</t>
  </si>
  <si>
    <t xml:space="preserve">Rezerva Statusore </t>
  </si>
  <si>
    <t>6</t>
  </si>
  <si>
    <t xml:space="preserve">Rezerva Ligjore </t>
  </si>
  <si>
    <t>7</t>
  </si>
  <si>
    <t xml:space="preserve">Rezerva te tjera </t>
  </si>
  <si>
    <t xml:space="preserve">Fitimet e pashperndara </t>
  </si>
  <si>
    <t>8</t>
  </si>
  <si>
    <t>Fitimi (Humbja)  e vitit financiar</t>
  </si>
  <si>
    <t>Administratori</t>
  </si>
  <si>
    <t xml:space="preserve">Shkelqim Beshiri </t>
  </si>
  <si>
    <t>5121+5311</t>
  </si>
  <si>
    <t>213+215</t>
  </si>
  <si>
    <t>Totali Aktiveve</t>
  </si>
  <si>
    <t xml:space="preserve"> Aktive biologjike afatshkurtra</t>
  </si>
  <si>
    <t xml:space="preserve"> Aktive afatshkurtra te mbajtura per shitje</t>
  </si>
  <si>
    <t>Parapagimet dhe shpenzimet e shtyra</t>
  </si>
  <si>
    <t>4454-6</t>
  </si>
  <si>
    <t>4602-4661</t>
  </si>
  <si>
    <t>442+431+444</t>
  </si>
  <si>
    <t>Bilanc  Kontabel I Vitit Financiare 2011</t>
  </si>
  <si>
    <t>I  Detyrimet afatshkurtra</t>
  </si>
  <si>
    <t xml:space="preserve">KLAR shpk </t>
  </si>
  <si>
    <t xml:space="preserve">Pasqyre e te Ardhurave dhe Shpenzimeve </t>
  </si>
  <si>
    <t>Shitjet neto</t>
  </si>
  <si>
    <t>Te ardhura te tjera nga veprimtarite e shfrytezimi</t>
  </si>
  <si>
    <t>Ndryshime ne inventarin e produkteve te gateshme dhe punes ne proces</t>
  </si>
  <si>
    <t>Puna e kryer nga njesite ekonomike raportuese per qellimet e veta dhe e kapitalizuar</t>
  </si>
  <si>
    <t>Mallra, lendet e para dhe sherbimet</t>
  </si>
  <si>
    <t>Shpenzime te tjera nga veprimtarite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</si>
  <si>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</si>
  <si>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</si>
  <si>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</si>
  <si>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</si>
  <si>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</si>
  <si>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</si>
  <si>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</si>
  <si>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</si>
  <si>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</si>
  <si>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</si>
  <si>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</si>
  <si>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</si>
  <si>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</si>
  <si>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ardhurat dhe shpenzimet e tjera financiare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</si>
  <si>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</si>
  <si>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</si>
  <si>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</si>
  <si>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</si>
  <si>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>Pjese e fitimit neto per aksioneret e shoqerise meme</t>
  </si>
  <si>
    <t>Pjese e fitimit neto per aksioneret e pakices</t>
  </si>
  <si>
    <t xml:space="preserve">Administratori </t>
  </si>
  <si>
    <t>Shkelqim Beshiri</t>
  </si>
  <si>
    <t xml:space="preserve">Perllogaritje e rezultatit tatimore </t>
  </si>
  <si>
    <t xml:space="preserve">Te ardhura ne total </t>
  </si>
  <si>
    <t xml:space="preserve">Shpenzime ne total </t>
  </si>
  <si>
    <t xml:space="preserve">Rezultati Financiare </t>
  </si>
  <si>
    <t xml:space="preserve">Shpenzime te panjohura </t>
  </si>
  <si>
    <t xml:space="preserve">Rezultati Tatimore </t>
  </si>
  <si>
    <t xml:space="preserve">Humbje e mbartur </t>
  </si>
  <si>
    <t xml:space="preserve"> Shoqeria Klar sh.p.k </t>
  </si>
  <si>
    <t xml:space="preserve">Pasqyra e levizjeve te kapitaleve te veta per periudhen </t>
  </si>
  <si>
    <t>01 Janar 2011  -31 Dhjetor 2011</t>
  </si>
  <si>
    <t xml:space="preserve">Kapitali aksionar qe i perket aksionareve te shoqerise meme </t>
  </si>
  <si>
    <t xml:space="preserve">Primi I </t>
  </si>
  <si>
    <t xml:space="preserve">Aksione te </t>
  </si>
  <si>
    <t xml:space="preserve">Rezerva </t>
  </si>
  <si>
    <t>Rezerv</t>
  </si>
  <si>
    <t>Fitim I pa</t>
  </si>
  <si>
    <t xml:space="preserve">Shuma te </t>
  </si>
  <si>
    <t>aksionar</t>
  </si>
  <si>
    <t xml:space="preserve">aksionit </t>
  </si>
  <si>
    <t xml:space="preserve">thesarit </t>
  </si>
  <si>
    <t xml:space="preserve">statuore </t>
  </si>
  <si>
    <t>Konvert te</t>
  </si>
  <si>
    <t>shperndare</t>
  </si>
  <si>
    <t xml:space="preserve">te tjera </t>
  </si>
  <si>
    <t>parashikuar</t>
  </si>
  <si>
    <t xml:space="preserve">dhe ligjore </t>
  </si>
  <si>
    <t>monedhe</t>
  </si>
  <si>
    <t xml:space="preserve">per reziqe </t>
  </si>
  <si>
    <t>te huaj</t>
  </si>
  <si>
    <t>Pozicioni me 31.12.2010</t>
  </si>
  <si>
    <t>Efekti I Ndryshimit ne politikat kontabel</t>
  </si>
  <si>
    <t xml:space="preserve">Pozicioni I rregulluar </t>
  </si>
  <si>
    <t>Shperndarje fitimi</t>
  </si>
  <si>
    <t>Fitim Neto I periudhes kontabel</t>
  </si>
  <si>
    <t xml:space="preserve">Divident et e paguar /deklaruar </t>
  </si>
  <si>
    <t xml:space="preserve">Transferime ne rezerven e detyrushme Ligjore </t>
  </si>
  <si>
    <t xml:space="preserve">Transferime ne rezerven e detyrushme statutore  </t>
  </si>
  <si>
    <t xml:space="preserve">Transferime ne rezerva te tjera </t>
  </si>
  <si>
    <t xml:space="preserve">Emetim I kapitalit aksionar </t>
  </si>
  <si>
    <t xml:space="preserve">Rezerve rivleresimi I AAGJ </t>
  </si>
  <si>
    <t xml:space="preserve">Transferim ne detyrimet </t>
  </si>
  <si>
    <t xml:space="preserve">Blerje aksione thesari </t>
  </si>
  <si>
    <t xml:space="preserve">Shtese kapitali </t>
  </si>
  <si>
    <t>Pozicioni me 31.12.2011</t>
  </si>
  <si>
    <t>ADMINISTRATORI</t>
  </si>
  <si>
    <t xml:space="preserve">Klar shpk </t>
  </si>
  <si>
    <t>Cash Flow viti finaciare 2011</t>
  </si>
  <si>
    <t>Viti Ushtrimore</t>
  </si>
  <si>
    <t>Fluksi i parave nga veprimtarite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</si>
  <si>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</si>
  <si>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</si>
  <si>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</si>
  <si>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</si>
  <si>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</si>
  <si>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</si>
  <si>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>(Rritje)/renie ne tepricen e kerkve te arket nga aktiviteti, si dhe kerk te arketueshm</t>
  </si>
  <si>
    <t>(Rritje)/renie ne tepricen e inventarit</t>
  </si>
  <si>
    <t>Rritje/(renie) ne tepricen e detyrimeve per t`u paguar nga aktiviteti</t>
  </si>
  <si>
    <t>Parate e perftuara nga aktivitetet</t>
  </si>
  <si>
    <t>Interesi i paguar</t>
  </si>
  <si>
    <t>Tatimfitimi i paguar</t>
  </si>
  <si>
    <t>Paraja neto nga aktivitetet e shfrytezimit</t>
  </si>
  <si>
    <t>II</t>
  </si>
  <si>
    <t>Fluksi i parave nga veprimtarite investuese</t>
  </si>
  <si>
    <t>Blerjet e kompanise se kontrolluar minus parate e arketuara</t>
  </si>
  <si>
    <t>Blerjet e aktiveve afatgjata materiale</t>
  </si>
  <si>
    <t>Te ardhurat nga shitja e pajisjeve</t>
  </si>
  <si>
    <t>Interesi i arketuar</t>
  </si>
  <si>
    <t>Dividentet e arketuar</t>
  </si>
  <si>
    <t>Paraja neto e perdorur ne aktivitetet investuese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</si>
  <si>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</si>
  <si>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</si>
  <si>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</si>
  <si>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</si>
  <si>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</si>
  <si>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Ritje /Renie e mjeteve monetare ne fund te periudhes kontabel</t>
  </si>
  <si>
    <t>V</t>
  </si>
  <si>
    <t>Mjete monetare ne fillim te periudhes kontabel</t>
  </si>
  <si>
    <t>Mjete monetare ne fund te periudhes kontabel</t>
  </si>
  <si>
    <t xml:space="preserve">ADMINISTRATORI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</si>
</sst>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  <numFmt numFmtId="168" formatCode="#,##0.0_);\(#,##0.0\)"/>
    <numFmt numFmtId="169" formatCode="#,##0.000_);\(#,##0.000\)"/>
    <numFmt numFmtId="170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8"/>
      <color rgb="FF000000"/>
      <name val="Arial Bold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Bold"/>
    </font>
    <font>
      <b/>
      <sz val="10"/>
      <color theme="3"/>
      <name val="Arial Bold"/>
    </font>
    <font>
      <b/>
      <sz val="10"/>
      <color theme="3"/>
      <name val="Calibri"/>
      <family val="2"/>
      <scheme val="minor"/>
    </font>
    <font>
      <b/>
      <sz val="10"/>
      <color rgb="FF000000"/>
      <name val="Arial Bold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3"/>
      <name val="Arial Bold"/>
    </font>
    <font>
      <sz val="8"/>
      <color theme="3"/>
      <name val="Arial Bold"/>
    </font>
    <font>
      <sz val="11"/>
      <color theme="3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u/>
      <sz val="10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2"/>
      <color theme="3"/>
      <name val="Calibri"/>
      <family val="2"/>
      <scheme val="minor"/>
    </font>
    <font>
      <b/>
      <i/>
      <u/>
      <sz val="12"/>
      <color theme="3"/>
      <name val="Calibri"/>
      <family val="2"/>
      <scheme val="minor"/>
    </font>
    <font>
      <sz val="12"/>
      <color theme="3"/>
      <name val="Arial Bold"/>
    </font>
    <font>
      <sz val="11"/>
      <color theme="3"/>
      <name val="Arial Bold"/>
    </font>
    <font>
      <sz val="11"/>
      <color rgb="FF000000"/>
      <name val="Arial Bold"/>
    </font>
    <font>
      <b/>
      <sz val="8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7">
    <xf numFmtId="0" fontId="0" fillId="0" borderId="0" xfId="0"/>
    <xf numFmtId="49" fontId="1" fillId="0" borderId="0" xfId="0" applyNumberFormat="1" applyFont="1"/>
    <xf numFmtId="2" fontId="1" fillId="0" borderId="0" xfId="0" applyNumberFormat="1" applyFont="1"/>
    <xf numFmtId="0" fontId="0" fillId="0" borderId="0" xfId="0" applyAlignment="1"/>
    <xf numFmtId="0" fontId="4" fillId="0" borderId="0" xfId="0" applyFont="1"/>
    <xf numFmtId="164" fontId="5" fillId="0" borderId="2" xfId="1" applyNumberFormat="1" applyFont="1" applyBorder="1"/>
    <xf numFmtId="39" fontId="6" fillId="0" borderId="2" xfId="0" applyNumberFormat="1" applyFont="1" applyBorder="1"/>
    <xf numFmtId="0" fontId="5" fillId="0" borderId="2" xfId="0" applyFont="1" applyBorder="1"/>
    <xf numFmtId="4" fontId="6" fillId="0" borderId="2" xfId="0" applyNumberFormat="1" applyFont="1" applyBorder="1"/>
    <xf numFmtId="39" fontId="7" fillId="0" borderId="2" xfId="0" applyNumberFormat="1" applyFont="1" applyBorder="1"/>
    <xf numFmtId="164" fontId="5" fillId="0" borderId="2" xfId="1" applyFont="1" applyBorder="1"/>
    <xf numFmtId="4" fontId="7" fillId="0" borderId="2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Border="1" applyAlignment="1"/>
    <xf numFmtId="49" fontId="8" fillId="0" borderId="4" xfId="0" applyNumberFormat="1" applyFont="1" applyBorder="1"/>
    <xf numFmtId="0" fontId="9" fillId="0" borderId="4" xfId="0" applyFont="1" applyBorder="1" applyAlignment="1"/>
    <xf numFmtId="0" fontId="9" fillId="0" borderId="4" xfId="0" applyFont="1" applyBorder="1"/>
    <xf numFmtId="49" fontId="7" fillId="0" borderId="2" xfId="0" applyNumberFormat="1" applyFont="1" applyBorder="1"/>
    <xf numFmtId="49" fontId="7" fillId="0" borderId="2" xfId="0" applyNumberFormat="1" applyFont="1" applyBorder="1" applyAlignment="1"/>
    <xf numFmtId="0" fontId="5" fillId="0" borderId="2" xfId="0" applyFont="1" applyBorder="1" applyAlignment="1"/>
    <xf numFmtId="49" fontId="6" fillId="0" borderId="2" xfId="0" applyNumberFormat="1" applyFont="1" applyBorder="1" applyAlignment="1"/>
    <xf numFmtId="49" fontId="10" fillId="0" borderId="2" xfId="0" applyNumberFormat="1" applyFont="1" applyBorder="1" applyAlignment="1"/>
    <xf numFmtId="0" fontId="5" fillId="0" borderId="3" xfId="0" applyFont="1" applyBorder="1"/>
    <xf numFmtId="0" fontId="5" fillId="0" borderId="3" xfId="0" applyFont="1" applyBorder="1" applyAlignment="1"/>
    <xf numFmtId="0" fontId="9" fillId="0" borderId="4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9" fillId="0" borderId="4" xfId="1" applyNumberFormat="1" applyFont="1" applyBorder="1"/>
    <xf numFmtId="165" fontId="5" fillId="0" borderId="2" xfId="1" applyNumberFormat="1" applyFont="1" applyBorder="1"/>
    <xf numFmtId="165" fontId="7" fillId="0" borderId="2" xfId="1" applyNumberFormat="1" applyFont="1" applyBorder="1"/>
    <xf numFmtId="165" fontId="11" fillId="0" borderId="2" xfId="1" applyNumberFormat="1" applyFont="1" applyBorder="1"/>
    <xf numFmtId="4" fontId="5" fillId="0" borderId="2" xfId="0" applyNumberFormat="1" applyFont="1" applyBorder="1"/>
    <xf numFmtId="4" fontId="12" fillId="0" borderId="2" xfId="0" applyNumberFormat="1" applyFont="1" applyBorder="1"/>
    <xf numFmtId="164" fontId="11" fillId="0" borderId="2" xfId="1" applyFont="1" applyBorder="1"/>
    <xf numFmtId="49" fontId="8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1" applyNumberFormat="1" applyFont="1"/>
    <xf numFmtId="0" fontId="13" fillId="0" borderId="0" xfId="0" applyFont="1"/>
    <xf numFmtId="0" fontId="13" fillId="0" borderId="0" xfId="0" applyFont="1" applyAlignment="1"/>
    <xf numFmtId="0" fontId="14" fillId="0" borderId="2" xfId="0" applyFont="1" applyBorder="1"/>
    <xf numFmtId="49" fontId="15" fillId="0" borderId="2" xfId="0" applyNumberFormat="1" applyFont="1" applyBorder="1" applyAlignment="1"/>
    <xf numFmtId="0" fontId="14" fillId="0" borderId="2" xfId="0" applyFont="1" applyBorder="1" applyAlignment="1">
      <alignment horizontal="center"/>
    </xf>
    <xf numFmtId="2" fontId="16" fillId="0" borderId="0" xfId="0" applyNumberFormat="1" applyFont="1"/>
    <xf numFmtId="0" fontId="17" fillId="0" borderId="0" xfId="0" applyFont="1"/>
    <xf numFmtId="166" fontId="5" fillId="0" borderId="2" xfId="1" applyNumberFormat="1" applyFont="1" applyBorder="1"/>
    <xf numFmtId="164" fontId="6" fillId="0" borderId="2" xfId="1" applyFont="1" applyBorder="1"/>
    <xf numFmtId="164" fontId="7" fillId="0" borderId="2" xfId="1" applyNumberFormat="1" applyFont="1" applyBorder="1"/>
    <xf numFmtId="164" fontId="6" fillId="0" borderId="2" xfId="1" applyNumberFormat="1" applyFont="1" applyBorder="1"/>
    <xf numFmtId="167" fontId="11" fillId="0" borderId="2" xfId="1" applyNumberFormat="1" applyFont="1" applyBorder="1"/>
    <xf numFmtId="167" fontId="7" fillId="0" borderId="2" xfId="1" applyNumberFormat="1" applyFont="1" applyBorder="1"/>
    <xf numFmtId="167" fontId="5" fillId="0" borderId="2" xfId="1" applyNumberFormat="1" applyFont="1" applyBorder="1"/>
    <xf numFmtId="167" fontId="6" fillId="0" borderId="2" xfId="1" applyNumberFormat="1" applyFont="1" applyBorder="1"/>
    <xf numFmtId="167" fontId="15" fillId="0" borderId="2" xfId="0" applyNumberFormat="1" applyFont="1" applyBorder="1"/>
    <xf numFmtId="167" fontId="7" fillId="0" borderId="3" xfId="0" applyNumberFormat="1" applyFont="1" applyBorder="1"/>
    <xf numFmtId="167" fontId="0" fillId="0" borderId="0" xfId="0" applyNumberFormat="1"/>
    <xf numFmtId="164" fontId="6" fillId="0" borderId="3" xfId="1" applyFont="1" applyBorder="1"/>
    <xf numFmtId="168" fontId="5" fillId="0" borderId="2" xfId="1" applyNumberFormat="1" applyFont="1" applyBorder="1"/>
    <xf numFmtId="164" fontId="0" fillId="0" borderId="0" xfId="1" applyFont="1"/>
    <xf numFmtId="164" fontId="1" fillId="0" borderId="0" xfId="1" applyFont="1"/>
    <xf numFmtId="4" fontId="18" fillId="0" borderId="2" xfId="0" applyNumberFormat="1" applyFont="1" applyBorder="1"/>
    <xf numFmtId="164" fontId="19" fillId="0" borderId="2" xfId="1" applyFont="1" applyBorder="1"/>
    <xf numFmtId="169" fontId="6" fillId="0" borderId="2" xfId="1" applyNumberFormat="1" applyFont="1" applyBorder="1"/>
    <xf numFmtId="169" fontId="7" fillId="0" borderId="2" xfId="1" applyNumberFormat="1" applyFont="1" applyBorder="1"/>
    <xf numFmtId="165" fontId="9" fillId="0" borderId="2" xfId="1" applyNumberFormat="1" applyFont="1" applyBorder="1"/>
    <xf numFmtId="0" fontId="21" fillId="0" borderId="0" xfId="0" applyFont="1"/>
    <xf numFmtId="0" fontId="22" fillId="0" borderId="0" xfId="0" applyFont="1" applyAlignment="1"/>
    <xf numFmtId="0" fontId="23" fillId="0" borderId="0" xfId="0" applyFont="1"/>
    <xf numFmtId="0" fontId="21" fillId="0" borderId="0" xfId="0" applyFont="1" applyAlignment="1"/>
    <xf numFmtId="49" fontId="22" fillId="0" borderId="1" xfId="0" applyNumberFormat="1" applyFont="1" applyBorder="1"/>
    <xf numFmtId="49" fontId="22" fillId="0" borderId="5" xfId="0" applyNumberFormat="1" applyFont="1" applyBorder="1" applyAlignment="1"/>
    <xf numFmtId="49" fontId="22" fillId="0" borderId="1" xfId="0" applyNumberFormat="1" applyFont="1" applyBorder="1" applyAlignment="1">
      <alignment horizontal="center"/>
    </xf>
    <xf numFmtId="1" fontId="24" fillId="0" borderId="4" xfId="0" applyNumberFormat="1" applyFont="1" applyBorder="1"/>
    <xf numFmtId="49" fontId="24" fillId="0" borderId="6" xfId="0" applyNumberFormat="1" applyFont="1" applyBorder="1" applyAlignment="1"/>
    <xf numFmtId="168" fontId="24" fillId="0" borderId="4" xfId="0" applyNumberFormat="1" applyFont="1" applyBorder="1"/>
    <xf numFmtId="165" fontId="23" fillId="0" borderId="4" xfId="1" applyNumberFormat="1" applyFont="1" applyBorder="1"/>
    <xf numFmtId="1" fontId="24" fillId="0" borderId="2" xfId="0" applyNumberFormat="1" applyFont="1" applyBorder="1"/>
    <xf numFmtId="49" fontId="24" fillId="0" borderId="2" xfId="0" applyNumberFormat="1" applyFont="1" applyBorder="1" applyAlignment="1"/>
    <xf numFmtId="168" fontId="24" fillId="0" borderId="2" xfId="0" applyNumberFormat="1" applyFont="1" applyBorder="1"/>
    <xf numFmtId="165" fontId="23" fillId="0" borderId="2" xfId="1" applyNumberFormat="1" applyFont="1" applyBorder="1"/>
    <xf numFmtId="168" fontId="23" fillId="0" borderId="2" xfId="0" applyNumberFormat="1" applyFont="1" applyBorder="1"/>
    <xf numFmtId="168" fontId="25" fillId="0" borderId="2" xfId="0" applyNumberFormat="1" applyFont="1" applyBorder="1"/>
    <xf numFmtId="165" fontId="25" fillId="0" borderId="2" xfId="1" applyNumberFormat="1" applyFont="1" applyBorder="1"/>
    <xf numFmtId="0" fontId="24" fillId="0" borderId="2" xfId="0" applyFont="1" applyBorder="1"/>
    <xf numFmtId="168" fontId="23" fillId="0" borderId="2" xfId="1" applyNumberFormat="1" applyFont="1" applyBorder="1"/>
    <xf numFmtId="0" fontId="23" fillId="0" borderId="2" xfId="0" applyFont="1" applyBorder="1"/>
    <xf numFmtId="168" fontId="24" fillId="0" borderId="2" xfId="1" applyNumberFormat="1" applyFont="1" applyBorder="1"/>
    <xf numFmtId="164" fontId="23" fillId="0" borderId="2" xfId="1" applyNumberFormat="1" applyFont="1" applyBorder="1"/>
    <xf numFmtId="166" fontId="23" fillId="0" borderId="2" xfId="1" applyNumberFormat="1" applyFont="1" applyBorder="1"/>
    <xf numFmtId="164" fontId="23" fillId="0" borderId="2" xfId="1" applyFont="1" applyBorder="1"/>
    <xf numFmtId="164" fontId="24" fillId="0" borderId="2" xfId="1" applyNumberFormat="1" applyFont="1" applyBorder="1"/>
    <xf numFmtId="168" fontId="26" fillId="0" borderId="2" xfId="0" applyNumberFormat="1" applyFont="1" applyBorder="1"/>
    <xf numFmtId="164" fontId="25" fillId="0" borderId="2" xfId="1" applyFont="1" applyBorder="1"/>
    <xf numFmtId="39" fontId="24" fillId="0" borderId="2" xfId="1" applyNumberFormat="1" applyFont="1" applyBorder="1"/>
    <xf numFmtId="0" fontId="25" fillId="0" borderId="0" xfId="0" applyFont="1"/>
    <xf numFmtId="166" fontId="20" fillId="0" borderId="0" xfId="1" applyNumberFormat="1" applyFont="1"/>
    <xf numFmtId="0" fontId="20" fillId="0" borderId="0" xfId="0" applyFont="1"/>
    <xf numFmtId="0" fontId="23" fillId="0" borderId="3" xfId="0" applyFont="1" applyBorder="1"/>
    <xf numFmtId="0" fontId="23" fillId="0" borderId="3" xfId="0" applyFont="1" applyBorder="1" applyAlignment="1"/>
    <xf numFmtId="165" fontId="24" fillId="0" borderId="3" xfId="1" applyNumberFormat="1" applyFont="1" applyBorder="1"/>
    <xf numFmtId="164" fontId="24" fillId="0" borderId="3" xfId="1" applyFont="1" applyBorder="1"/>
    <xf numFmtId="0" fontId="22" fillId="0" borderId="0" xfId="0" applyFont="1"/>
    <xf numFmtId="4" fontId="24" fillId="0" borderId="0" xfId="0" applyNumberFormat="1" applyFont="1"/>
    <xf numFmtId="2" fontId="24" fillId="0" borderId="0" xfId="0" applyNumberFormat="1" applyFont="1"/>
    <xf numFmtId="0" fontId="23" fillId="0" borderId="0" xfId="0" applyFont="1" applyAlignment="1"/>
    <xf numFmtId="0" fontId="27" fillId="0" borderId="0" xfId="0" applyFont="1"/>
    <xf numFmtId="0" fontId="28" fillId="0" borderId="0" xfId="0" applyFont="1" applyAlignment="1"/>
    <xf numFmtId="0" fontId="0" fillId="0" borderId="0" xfId="0" applyFont="1"/>
    <xf numFmtId="0" fontId="20" fillId="0" borderId="0" xfId="0" applyFont="1" applyAlignment="1"/>
    <xf numFmtId="168" fontId="0" fillId="0" borderId="0" xfId="0" applyNumberFormat="1"/>
    <xf numFmtId="0" fontId="0" fillId="0" borderId="0" xfId="0" applyFont="1" applyAlignment="1"/>
    <xf numFmtId="168" fontId="20" fillId="0" borderId="0" xfId="0" applyNumberFormat="1" applyFont="1"/>
    <xf numFmtId="0" fontId="29" fillId="0" borderId="0" xfId="0" applyFont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17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17" fillId="0" borderId="20" xfId="0" applyFont="1" applyBorder="1"/>
    <xf numFmtId="0" fontId="3" fillId="0" borderId="18" xfId="0" applyFont="1" applyBorder="1"/>
    <xf numFmtId="170" fontId="0" fillId="0" borderId="0" xfId="1" applyNumberFormat="1" applyFont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17" fillId="0" borderId="26" xfId="0" applyFont="1" applyBorder="1"/>
    <xf numFmtId="0" fontId="3" fillId="0" borderId="5" xfId="0" applyFont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0" fontId="30" fillId="0" borderId="29" xfId="0" applyFont="1" applyBorder="1"/>
    <xf numFmtId="0" fontId="30" fillId="0" borderId="30" xfId="0" applyFont="1" applyBorder="1"/>
    <xf numFmtId="0" fontId="30" fillId="0" borderId="31" xfId="0" applyFont="1" applyBorder="1"/>
    <xf numFmtId="170" fontId="30" fillId="0" borderId="32" xfId="1" applyNumberFormat="1" applyFont="1" applyBorder="1"/>
    <xf numFmtId="170" fontId="30" fillId="0" borderId="33" xfId="1" applyNumberFormat="1" applyFont="1" applyBorder="1"/>
    <xf numFmtId="0" fontId="30" fillId="0" borderId="16" xfId="0" applyFont="1" applyBorder="1"/>
    <xf numFmtId="0" fontId="30" fillId="0" borderId="0" xfId="0" applyFont="1" applyBorder="1"/>
    <xf numFmtId="0" fontId="30" fillId="0" borderId="34" xfId="0" applyFont="1" applyBorder="1"/>
    <xf numFmtId="170" fontId="30" fillId="0" borderId="35" xfId="1" applyNumberFormat="1" applyFont="1" applyBorder="1"/>
    <xf numFmtId="170" fontId="30" fillId="0" borderId="36" xfId="1" applyNumberFormat="1" applyFont="1" applyBorder="1"/>
    <xf numFmtId="0" fontId="30" fillId="0" borderId="37" xfId="0" applyFont="1" applyBorder="1"/>
    <xf numFmtId="0" fontId="30" fillId="0" borderId="38" xfId="0" applyFont="1" applyBorder="1"/>
    <xf numFmtId="0" fontId="30" fillId="0" borderId="39" xfId="0" applyFont="1" applyBorder="1"/>
    <xf numFmtId="170" fontId="31" fillId="0" borderId="35" xfId="1" applyNumberFormat="1" applyFont="1" applyBorder="1"/>
    <xf numFmtId="170" fontId="31" fillId="0" borderId="36" xfId="1" applyNumberFormat="1" applyFont="1" applyBorder="1"/>
    <xf numFmtId="0" fontId="32" fillId="0" borderId="37" xfId="0" applyFont="1" applyBorder="1"/>
    <xf numFmtId="0" fontId="32" fillId="0" borderId="38" xfId="0" applyFont="1" applyBorder="1"/>
    <xf numFmtId="0" fontId="32" fillId="0" borderId="39" xfId="0" applyFont="1" applyBorder="1"/>
    <xf numFmtId="170" fontId="32" fillId="0" borderId="35" xfId="1" applyNumberFormat="1" applyFont="1" applyBorder="1"/>
    <xf numFmtId="170" fontId="32" fillId="0" borderId="36" xfId="1" applyNumberFormat="1" applyFont="1" applyBorder="1"/>
    <xf numFmtId="0" fontId="33" fillId="0" borderId="21" xfId="0" applyFont="1" applyBorder="1"/>
    <xf numFmtId="0" fontId="33" fillId="0" borderId="22" xfId="0" applyFont="1" applyBorder="1"/>
    <xf numFmtId="0" fontId="33" fillId="0" borderId="40" xfId="0" applyFont="1" applyBorder="1"/>
    <xf numFmtId="3" fontId="33" fillId="0" borderId="41" xfId="1" applyNumberFormat="1" applyFont="1" applyBorder="1"/>
    <xf numFmtId="3" fontId="33" fillId="0" borderId="42" xfId="1" applyNumberFormat="1" applyFont="1" applyBorder="1"/>
    <xf numFmtId="0" fontId="34" fillId="0" borderId="0" xfId="0" applyFont="1"/>
    <xf numFmtId="0" fontId="35" fillId="0" borderId="0" xfId="0" applyFont="1" applyAlignment="1"/>
    <xf numFmtId="0" fontId="34" fillId="0" borderId="1" xfId="0" applyFont="1" applyBorder="1"/>
    <xf numFmtId="49" fontId="36" fillId="0" borderId="8" xfId="0" applyNumberFormat="1" applyFont="1" applyBorder="1" applyAlignment="1"/>
    <xf numFmtId="0" fontId="28" fillId="0" borderId="1" xfId="0" applyFont="1" applyBorder="1" applyAlignment="1">
      <alignment horizontal="center"/>
    </xf>
    <xf numFmtId="49" fontId="36" fillId="0" borderId="9" xfId="0" applyNumberFormat="1" applyFont="1" applyBorder="1" applyAlignment="1">
      <alignment horizontal="center"/>
    </xf>
    <xf numFmtId="49" fontId="37" fillId="0" borderId="4" xfId="0" applyNumberFormat="1" applyFont="1" applyBorder="1"/>
    <xf numFmtId="49" fontId="24" fillId="0" borderId="30" xfId="0" applyNumberFormat="1" applyFont="1" applyBorder="1" applyAlignment="1"/>
    <xf numFmtId="0" fontId="0" fillId="0" borderId="4" xfId="0" applyFont="1" applyBorder="1"/>
    <xf numFmtId="166" fontId="0" fillId="0" borderId="43" xfId="1" applyNumberFormat="1" applyFont="1" applyBorder="1"/>
    <xf numFmtId="1" fontId="37" fillId="0" borderId="2" xfId="0" applyNumberFormat="1" applyFont="1" applyBorder="1"/>
    <xf numFmtId="49" fontId="24" fillId="0" borderId="38" xfId="0" applyNumberFormat="1" applyFont="1" applyBorder="1" applyAlignment="1"/>
    <xf numFmtId="164" fontId="0" fillId="0" borderId="2" xfId="1" applyFont="1" applyBorder="1"/>
    <xf numFmtId="168" fontId="0" fillId="0" borderId="44" xfId="1" applyNumberFormat="1" applyFont="1" applyBorder="1"/>
    <xf numFmtId="165" fontId="0" fillId="0" borderId="44" xfId="1" applyNumberFormat="1" applyFont="1" applyBorder="1"/>
    <xf numFmtId="0" fontId="37" fillId="0" borderId="2" xfId="0" applyFont="1" applyBorder="1"/>
    <xf numFmtId="164" fontId="24" fillId="0" borderId="2" xfId="1" applyFont="1" applyBorder="1"/>
    <xf numFmtId="39" fontId="0" fillId="0" borderId="2" xfId="1" applyNumberFormat="1" applyFont="1" applyBorder="1"/>
    <xf numFmtId="164" fontId="0" fillId="0" borderId="0" xfId="0" applyNumberFormat="1"/>
    <xf numFmtId="0" fontId="17" fillId="0" borderId="2" xfId="0" applyFont="1" applyBorder="1"/>
    <xf numFmtId="49" fontId="37" fillId="0" borderId="38" xfId="0" applyNumberFormat="1" applyFont="1" applyBorder="1" applyAlignment="1"/>
    <xf numFmtId="39" fontId="37" fillId="0" borderId="2" xfId="1" applyNumberFormat="1" applyFont="1" applyBorder="1"/>
    <xf numFmtId="168" fontId="3" fillId="0" borderId="44" xfId="1" applyNumberFormat="1" applyFont="1" applyBorder="1"/>
    <xf numFmtId="164" fontId="17" fillId="0" borderId="0" xfId="0" applyNumberFormat="1" applyFont="1"/>
    <xf numFmtId="49" fontId="37" fillId="0" borderId="2" xfId="0" applyNumberFormat="1" applyFont="1" applyBorder="1"/>
    <xf numFmtId="168" fontId="0" fillId="0" borderId="2" xfId="1" applyNumberFormat="1" applyFont="1" applyBorder="1"/>
    <xf numFmtId="0" fontId="0" fillId="0" borderId="38" xfId="0" applyFont="1" applyBorder="1" applyAlignment="1"/>
    <xf numFmtId="168" fontId="38" fillId="0" borderId="2" xfId="1" applyNumberFormat="1" applyFont="1" applyBorder="1"/>
    <xf numFmtId="165" fontId="38" fillId="0" borderId="44" xfId="1" applyNumberFormat="1" applyFont="1" applyBorder="1"/>
    <xf numFmtId="49" fontId="21" fillId="0" borderId="38" xfId="0" applyNumberFormat="1" applyFont="1" applyBorder="1" applyAlignment="1"/>
    <xf numFmtId="39" fontId="21" fillId="0" borderId="2" xfId="1" applyNumberFormat="1" applyFont="1" applyBorder="1"/>
    <xf numFmtId="165" fontId="17" fillId="0" borderId="44" xfId="1" applyNumberFormat="1" applyFont="1" applyBorder="1"/>
    <xf numFmtId="165" fontId="3" fillId="0" borderId="44" xfId="1" applyNumberFormat="1" applyFont="1" applyBorder="1"/>
    <xf numFmtId="0" fontId="17" fillId="0" borderId="3" xfId="0" applyFont="1" applyBorder="1"/>
    <xf numFmtId="0" fontId="17" fillId="0" borderId="45" xfId="0" applyFont="1" applyBorder="1" applyAlignment="1"/>
    <xf numFmtId="164" fontId="37" fillId="0" borderId="3" xfId="1" applyFont="1" applyBorder="1"/>
    <xf numFmtId="165" fontId="37" fillId="0" borderId="46" xfId="1" applyNumberFormat="1" applyFont="1" applyBorder="1"/>
    <xf numFmtId="0" fontId="3" fillId="0" borderId="0" xfId="0" applyFont="1" applyAlignment="1"/>
    <xf numFmtId="4" fontId="16" fillId="0" borderId="0" xfId="0" applyNumberFormat="1" applyFont="1"/>
    <xf numFmtId="49" fontId="39" fillId="0" borderId="0" xfId="0" applyNumberFormat="1" applyFont="1" applyAlignmen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32" workbookViewId="0">
      <selection activeCell="D100" sqref="D100"/>
    </sheetView>
  </sheetViews>
  <sheetFormatPr defaultRowHeight="15" x14ac:dyDescent="0.25"/>
  <cols>
    <col min="1" max="1" width="6.140625" customWidth="1"/>
    <col min="2" max="2" width="40.85546875" style="3" customWidth="1"/>
    <col min="3" max="3" width="14.5703125" customWidth="1"/>
    <col min="4" max="4" width="19.85546875" customWidth="1"/>
    <col min="5" max="5" width="17.28515625" customWidth="1"/>
    <col min="6" max="6" width="13.140625" bestFit="1" customWidth="1"/>
    <col min="7" max="7" width="15.28515625" bestFit="1" customWidth="1"/>
  </cols>
  <sheetData>
    <row r="1" spans="1:5" ht="15.75" x14ac:dyDescent="0.25">
      <c r="A1" s="39" t="s">
        <v>50</v>
      </c>
      <c r="B1" s="40"/>
      <c r="C1" s="4"/>
    </row>
    <row r="2" spans="1:5" ht="16.5" thickBot="1" x14ac:dyDescent="0.3">
      <c r="A2" s="39" t="s">
        <v>105</v>
      </c>
      <c r="B2" s="40"/>
      <c r="C2" s="4"/>
    </row>
    <row r="3" spans="1:5" ht="16.5" thickTop="1" thickBot="1" x14ac:dyDescent="0.3">
      <c r="A3" s="12" t="s">
        <v>0</v>
      </c>
      <c r="B3" s="13" t="s">
        <v>1</v>
      </c>
      <c r="C3" s="36" t="s">
        <v>2</v>
      </c>
      <c r="D3" s="36" t="s">
        <v>3</v>
      </c>
      <c r="E3" s="36" t="s">
        <v>4</v>
      </c>
    </row>
    <row r="4" spans="1:5" ht="15.75" thickTop="1" x14ac:dyDescent="0.25">
      <c r="A4" s="14"/>
      <c r="B4" s="15" t="s">
        <v>51</v>
      </c>
      <c r="C4" s="24"/>
      <c r="D4" s="16"/>
      <c r="E4" s="29"/>
    </row>
    <row r="5" spans="1:5" x14ac:dyDescent="0.25">
      <c r="A5" s="17" t="s">
        <v>5</v>
      </c>
      <c r="B5" s="18" t="s">
        <v>6</v>
      </c>
      <c r="C5" s="25"/>
      <c r="D5" s="7"/>
      <c r="E5" s="30"/>
    </row>
    <row r="6" spans="1:5" x14ac:dyDescent="0.25">
      <c r="A6" s="17" t="s">
        <v>53</v>
      </c>
      <c r="B6" s="19" t="s">
        <v>52</v>
      </c>
      <c r="C6" s="25" t="s">
        <v>96</v>
      </c>
      <c r="D6" s="34">
        <v>8859967.3200000003</v>
      </c>
      <c r="E6" s="10">
        <v>2156382.9300000002</v>
      </c>
    </row>
    <row r="7" spans="1:5" x14ac:dyDescent="0.25">
      <c r="A7" s="7"/>
      <c r="B7" s="18" t="s">
        <v>54</v>
      </c>
      <c r="C7" s="25"/>
      <c r="D7" s="7"/>
      <c r="E7" s="30"/>
    </row>
    <row r="8" spans="1:5" x14ac:dyDescent="0.25">
      <c r="A8" s="17"/>
      <c r="B8" s="20" t="s">
        <v>7</v>
      </c>
      <c r="C8" s="25"/>
      <c r="D8" s="7"/>
      <c r="E8" s="30"/>
    </row>
    <row r="9" spans="1:5" x14ac:dyDescent="0.25">
      <c r="A9" s="17"/>
      <c r="B9" s="20" t="s">
        <v>8</v>
      </c>
      <c r="C9" s="25"/>
      <c r="D9" s="7"/>
      <c r="E9" s="30"/>
    </row>
    <row r="10" spans="1:5" x14ac:dyDescent="0.25">
      <c r="A10" s="7"/>
      <c r="B10" s="18" t="s">
        <v>9</v>
      </c>
      <c r="C10" s="26"/>
      <c r="D10" s="11">
        <f>SUM(D6:D9)</f>
        <v>8859967.3200000003</v>
      </c>
      <c r="E10" s="32">
        <f>SUM(E5:E9)</f>
        <v>2156382.9300000002</v>
      </c>
    </row>
    <row r="11" spans="1:5" x14ac:dyDescent="0.25">
      <c r="A11" s="7"/>
      <c r="B11" s="18" t="s">
        <v>55</v>
      </c>
      <c r="C11" s="25"/>
      <c r="D11" s="10"/>
      <c r="E11" s="10"/>
    </row>
    <row r="12" spans="1:5" x14ac:dyDescent="0.25">
      <c r="A12" s="17"/>
      <c r="B12" s="20" t="s">
        <v>10</v>
      </c>
      <c r="C12" s="25">
        <v>411</v>
      </c>
      <c r="D12" s="47">
        <v>9475125.6300000008</v>
      </c>
      <c r="E12" s="10">
        <v>5666397</v>
      </c>
    </row>
    <row r="13" spans="1:5" x14ac:dyDescent="0.25">
      <c r="A13" s="17"/>
      <c r="B13" s="20" t="s">
        <v>11</v>
      </c>
      <c r="C13" s="25" t="s">
        <v>102</v>
      </c>
      <c r="D13" s="10">
        <v>16036749</v>
      </c>
      <c r="E13" s="10">
        <v>14353614</v>
      </c>
    </row>
    <row r="14" spans="1:5" x14ac:dyDescent="0.25">
      <c r="A14" s="17"/>
      <c r="B14" s="20" t="s">
        <v>12</v>
      </c>
      <c r="C14" s="25" t="s">
        <v>103</v>
      </c>
      <c r="D14" s="10">
        <v>7915117</v>
      </c>
      <c r="E14" s="10"/>
    </row>
    <row r="15" spans="1:5" x14ac:dyDescent="0.25">
      <c r="A15" s="17"/>
      <c r="B15" s="20" t="s">
        <v>13</v>
      </c>
      <c r="C15" s="25"/>
      <c r="D15" s="10"/>
      <c r="E15" s="10"/>
    </row>
    <row r="16" spans="1:5" x14ac:dyDescent="0.25">
      <c r="A16" s="7"/>
      <c r="B16" s="18" t="s">
        <v>9</v>
      </c>
      <c r="C16" s="26"/>
      <c r="D16" s="11">
        <f>SUM(D12:D15)</f>
        <v>33426991.630000003</v>
      </c>
      <c r="E16" s="32">
        <f>SUM(E12:E15)</f>
        <v>20020011</v>
      </c>
    </row>
    <row r="17" spans="1:5" x14ac:dyDescent="0.25">
      <c r="A17" s="17" t="s">
        <v>57</v>
      </c>
      <c r="B17" s="20" t="s">
        <v>56</v>
      </c>
      <c r="C17" s="25"/>
      <c r="D17" s="33"/>
      <c r="E17" s="30"/>
    </row>
    <row r="18" spans="1:5" x14ac:dyDescent="0.25">
      <c r="A18" s="17"/>
      <c r="B18" s="20" t="s">
        <v>14</v>
      </c>
      <c r="C18" s="25"/>
      <c r="D18" s="8">
        <v>861975.81</v>
      </c>
      <c r="E18" s="30"/>
    </row>
    <row r="19" spans="1:5" x14ac:dyDescent="0.25">
      <c r="A19" s="17"/>
      <c r="B19" s="20" t="s">
        <v>15</v>
      </c>
      <c r="C19" s="25"/>
      <c r="D19" s="7"/>
      <c r="E19" s="30"/>
    </row>
    <row r="20" spans="1:5" x14ac:dyDescent="0.25">
      <c r="A20" s="17"/>
      <c r="B20" s="20" t="s">
        <v>16</v>
      </c>
      <c r="C20" s="25"/>
      <c r="D20" s="7"/>
      <c r="E20" s="30"/>
    </row>
    <row r="21" spans="1:5" x14ac:dyDescent="0.25">
      <c r="A21" s="17"/>
      <c r="B21" s="20" t="s">
        <v>17</v>
      </c>
      <c r="C21" s="25">
        <v>351</v>
      </c>
      <c r="D21" s="8">
        <v>46845155.490000002</v>
      </c>
      <c r="E21" s="10">
        <v>37125844.810000002</v>
      </c>
    </row>
    <row r="22" spans="1:5" x14ac:dyDescent="0.25">
      <c r="A22" s="17"/>
      <c r="B22" s="20" t="s">
        <v>18</v>
      </c>
      <c r="C22" s="25"/>
      <c r="D22" s="7"/>
      <c r="E22" s="30"/>
    </row>
    <row r="23" spans="1:5" x14ac:dyDescent="0.25">
      <c r="A23" s="7"/>
      <c r="B23" s="18" t="s">
        <v>9</v>
      </c>
      <c r="C23" s="26"/>
      <c r="D23" s="11">
        <f>SUM(D17:D22)</f>
        <v>47707131.300000004</v>
      </c>
      <c r="E23" s="32">
        <f>SUM(E21:E22)</f>
        <v>37125844.810000002</v>
      </c>
    </row>
    <row r="24" spans="1:5" x14ac:dyDescent="0.25">
      <c r="A24" s="7"/>
      <c r="B24" s="18" t="s">
        <v>99</v>
      </c>
      <c r="C24" s="25"/>
      <c r="D24" s="33"/>
      <c r="E24" s="30"/>
    </row>
    <row r="25" spans="1:5" x14ac:dyDescent="0.25">
      <c r="A25" s="7"/>
      <c r="B25" s="18" t="s">
        <v>100</v>
      </c>
      <c r="C25" s="25"/>
      <c r="D25" s="33">
        <f t="shared" ref="D25:D27" si="0">SUM(D24,D17)</f>
        <v>0</v>
      </c>
      <c r="E25" s="30"/>
    </row>
    <row r="26" spans="1:5" x14ac:dyDescent="0.25">
      <c r="A26" s="7"/>
      <c r="B26" s="18" t="s">
        <v>101</v>
      </c>
      <c r="C26" s="25">
        <v>486</v>
      </c>
      <c r="D26" s="61">
        <v>2779693.67</v>
      </c>
      <c r="E26" s="62">
        <v>3802460.67</v>
      </c>
    </row>
    <row r="27" spans="1:5" x14ac:dyDescent="0.25">
      <c r="A27" s="7"/>
      <c r="B27" s="18" t="s">
        <v>9</v>
      </c>
      <c r="C27" s="26"/>
      <c r="D27" s="11">
        <f t="shared" si="0"/>
        <v>2779693.67</v>
      </c>
      <c r="E27" s="35">
        <f>SUM(E26)</f>
        <v>3802460.67</v>
      </c>
    </row>
    <row r="28" spans="1:5" x14ac:dyDescent="0.25">
      <c r="A28" s="7"/>
      <c r="B28" s="18" t="s">
        <v>19</v>
      </c>
      <c r="C28" s="26"/>
      <c r="D28" s="11">
        <f>D10+D16+D23+D27</f>
        <v>92773783.920000002</v>
      </c>
      <c r="E28" s="31">
        <f>E10+E16+E23+E27</f>
        <v>63104699.410000004</v>
      </c>
    </row>
    <row r="29" spans="1:5" x14ac:dyDescent="0.25">
      <c r="A29" s="17" t="s">
        <v>59</v>
      </c>
      <c r="B29" s="18" t="s">
        <v>58</v>
      </c>
      <c r="C29" s="25"/>
      <c r="D29" s="7"/>
      <c r="E29" s="30"/>
    </row>
    <row r="30" spans="1:5" x14ac:dyDescent="0.25">
      <c r="A30" s="7"/>
      <c r="B30" s="18" t="s">
        <v>60</v>
      </c>
      <c r="C30" s="25"/>
      <c r="D30" s="7"/>
      <c r="E30" s="30"/>
    </row>
    <row r="31" spans="1:5" x14ac:dyDescent="0.25">
      <c r="A31" s="17"/>
      <c r="B31" s="20" t="s">
        <v>20</v>
      </c>
      <c r="C31" s="25"/>
      <c r="D31" s="7"/>
      <c r="E31" s="30"/>
    </row>
    <row r="32" spans="1:5" x14ac:dyDescent="0.25">
      <c r="A32" s="17"/>
      <c r="B32" s="20" t="s">
        <v>21</v>
      </c>
      <c r="C32" s="25"/>
      <c r="D32" s="7"/>
      <c r="E32" s="30"/>
    </row>
    <row r="33" spans="1:11" x14ac:dyDescent="0.25">
      <c r="A33" s="17"/>
      <c r="B33" s="20" t="s">
        <v>22</v>
      </c>
      <c r="C33" s="25"/>
      <c r="D33" s="7"/>
      <c r="E33" s="30"/>
    </row>
    <row r="34" spans="1:11" x14ac:dyDescent="0.25">
      <c r="A34" s="17"/>
      <c r="B34" s="20" t="s">
        <v>23</v>
      </c>
      <c r="C34" s="25"/>
      <c r="D34" s="7"/>
      <c r="E34" s="30"/>
    </row>
    <row r="35" spans="1:11" x14ac:dyDescent="0.25">
      <c r="A35" s="7"/>
      <c r="B35" s="18" t="s">
        <v>9</v>
      </c>
      <c r="C35" s="26"/>
      <c r="D35" s="7"/>
      <c r="E35" s="30"/>
    </row>
    <row r="36" spans="1:11" x14ac:dyDescent="0.25">
      <c r="A36" s="7"/>
      <c r="B36" s="18" t="s">
        <v>61</v>
      </c>
      <c r="C36" s="25"/>
      <c r="D36" s="7"/>
      <c r="E36" s="30"/>
    </row>
    <row r="37" spans="1:11" x14ac:dyDescent="0.25">
      <c r="A37" s="17"/>
      <c r="B37" s="20" t="s">
        <v>24</v>
      </c>
      <c r="C37" s="25"/>
      <c r="D37" s="7"/>
      <c r="E37" s="30"/>
      <c r="G37" s="38"/>
      <c r="H37" s="38"/>
      <c r="I37" s="38"/>
      <c r="J37" s="38"/>
      <c r="K37" s="38"/>
    </row>
    <row r="38" spans="1:11" x14ac:dyDescent="0.25">
      <c r="A38" s="17"/>
      <c r="B38" s="20" t="s">
        <v>25</v>
      </c>
      <c r="C38" s="25"/>
      <c r="D38" s="7"/>
      <c r="E38" s="30"/>
      <c r="G38" s="38"/>
      <c r="H38" s="38"/>
      <c r="I38" s="38"/>
      <c r="J38" s="38"/>
      <c r="K38" s="38"/>
    </row>
    <row r="39" spans="1:11" x14ac:dyDescent="0.25">
      <c r="A39" s="17"/>
      <c r="B39" s="20" t="s">
        <v>26</v>
      </c>
      <c r="C39" s="25" t="s">
        <v>97</v>
      </c>
      <c r="D39" s="8">
        <v>42250794.689999998</v>
      </c>
      <c r="E39" s="30">
        <v>38380415</v>
      </c>
      <c r="G39" s="38"/>
      <c r="H39" s="38"/>
      <c r="I39" s="38"/>
      <c r="J39" s="38"/>
      <c r="K39" s="38"/>
    </row>
    <row r="40" spans="1:11" x14ac:dyDescent="0.25">
      <c r="A40" s="17"/>
      <c r="B40" s="20" t="s">
        <v>27</v>
      </c>
      <c r="C40" s="25">
        <v>218</v>
      </c>
      <c r="D40" s="8">
        <v>534784.27</v>
      </c>
      <c r="E40" s="30">
        <v>314088</v>
      </c>
      <c r="G40" s="38"/>
      <c r="H40" s="38"/>
      <c r="I40" s="38"/>
      <c r="J40" s="38"/>
      <c r="K40" s="38"/>
    </row>
    <row r="41" spans="1:11" x14ac:dyDescent="0.25">
      <c r="A41" s="7"/>
      <c r="B41" s="18" t="s">
        <v>9</v>
      </c>
      <c r="C41" s="26"/>
      <c r="D41" s="11">
        <f>SUM(D37:D40)</f>
        <v>42785578.960000001</v>
      </c>
      <c r="E41" s="32">
        <f>SUM(E39:E40)</f>
        <v>38694503</v>
      </c>
      <c r="G41" s="38"/>
      <c r="H41" s="38"/>
      <c r="I41" s="38"/>
      <c r="J41" s="38"/>
      <c r="K41" s="38"/>
    </row>
    <row r="42" spans="1:11" x14ac:dyDescent="0.25">
      <c r="A42" s="7"/>
      <c r="B42" s="18" t="s">
        <v>62</v>
      </c>
      <c r="C42" s="25"/>
      <c r="D42" s="7"/>
      <c r="E42" s="30"/>
      <c r="G42" s="38"/>
      <c r="H42" s="38"/>
      <c r="I42" s="38"/>
      <c r="J42" s="38"/>
      <c r="K42" s="38"/>
    </row>
    <row r="43" spans="1:11" x14ac:dyDescent="0.25">
      <c r="A43" s="7"/>
      <c r="B43" s="18" t="s">
        <v>63</v>
      </c>
      <c r="C43" s="25"/>
      <c r="D43" s="7"/>
      <c r="E43" s="30"/>
      <c r="G43" s="38"/>
      <c r="H43" s="38"/>
      <c r="I43" s="38"/>
      <c r="J43" s="38"/>
      <c r="K43" s="38"/>
    </row>
    <row r="44" spans="1:11" x14ac:dyDescent="0.25">
      <c r="A44" s="17"/>
      <c r="B44" s="20" t="s">
        <v>28</v>
      </c>
      <c r="C44" s="25"/>
      <c r="D44" s="7"/>
      <c r="E44" s="30"/>
      <c r="G44" s="38"/>
      <c r="H44" s="38"/>
      <c r="I44" s="38"/>
      <c r="J44" s="38"/>
      <c r="K44" s="38"/>
    </row>
    <row r="45" spans="1:11" x14ac:dyDescent="0.25">
      <c r="A45" s="17"/>
      <c r="B45" s="20" t="s">
        <v>29</v>
      </c>
      <c r="C45" s="25"/>
      <c r="D45" s="7"/>
      <c r="E45" s="30"/>
    </row>
    <row r="46" spans="1:11" x14ac:dyDescent="0.25">
      <c r="A46" s="17"/>
      <c r="B46" s="20" t="s">
        <v>30</v>
      </c>
      <c r="C46" s="25"/>
      <c r="D46" s="8"/>
      <c r="E46" s="10">
        <v>50233.34</v>
      </c>
    </row>
    <row r="47" spans="1:11" x14ac:dyDescent="0.25">
      <c r="A47" s="7"/>
      <c r="B47" s="18" t="s">
        <v>9</v>
      </c>
      <c r="C47" s="26"/>
      <c r="D47" s="11"/>
      <c r="E47" s="35">
        <f>SUM(E44:E46)</f>
        <v>50233.34</v>
      </c>
    </row>
    <row r="48" spans="1:11" x14ac:dyDescent="0.25">
      <c r="A48" s="7"/>
      <c r="B48" s="18" t="s">
        <v>64</v>
      </c>
      <c r="C48" s="25"/>
      <c r="D48" s="7"/>
      <c r="E48" s="30"/>
    </row>
    <row r="49" spans="1:6" x14ac:dyDescent="0.25">
      <c r="A49" s="7"/>
      <c r="B49" s="18" t="s">
        <v>65</v>
      </c>
      <c r="C49" s="25"/>
      <c r="D49" s="7"/>
      <c r="E49" s="30"/>
    </row>
    <row r="50" spans="1:6" x14ac:dyDescent="0.25">
      <c r="A50" s="7"/>
      <c r="B50" s="18" t="s">
        <v>9</v>
      </c>
      <c r="C50" s="26"/>
      <c r="D50" s="7"/>
      <c r="E50" s="30"/>
    </row>
    <row r="51" spans="1:6" x14ac:dyDescent="0.25">
      <c r="A51" s="7"/>
      <c r="B51" s="18" t="s">
        <v>31</v>
      </c>
      <c r="C51" s="26"/>
      <c r="D51" s="11">
        <f>D47+D41</f>
        <v>42785578.960000001</v>
      </c>
      <c r="E51" s="31">
        <f>E41+E47</f>
        <v>38744736.340000004</v>
      </c>
    </row>
    <row r="52" spans="1:6" x14ac:dyDescent="0.25">
      <c r="A52" s="7"/>
      <c r="B52" s="18" t="s">
        <v>98</v>
      </c>
      <c r="C52" s="26"/>
      <c r="D52" s="11">
        <f>D51+D28</f>
        <v>135559362.88</v>
      </c>
      <c r="E52" s="31">
        <f>E28+E51</f>
        <v>101849435.75</v>
      </c>
    </row>
    <row r="53" spans="1:6" x14ac:dyDescent="0.25">
      <c r="A53" s="7"/>
      <c r="B53" s="18" t="s">
        <v>32</v>
      </c>
      <c r="C53" s="26"/>
      <c r="D53" s="7"/>
      <c r="E53" s="30"/>
    </row>
    <row r="54" spans="1:6" x14ac:dyDescent="0.25">
      <c r="A54" s="7"/>
      <c r="B54" s="18" t="s">
        <v>106</v>
      </c>
      <c r="C54" s="25"/>
      <c r="D54" s="7"/>
      <c r="E54" s="30"/>
    </row>
    <row r="55" spans="1:6" x14ac:dyDescent="0.25">
      <c r="A55" s="17"/>
      <c r="B55" s="18" t="s">
        <v>66</v>
      </c>
      <c r="C55" s="25"/>
      <c r="D55" s="7"/>
      <c r="E55" s="30"/>
    </row>
    <row r="56" spans="1:6" x14ac:dyDescent="0.25">
      <c r="A56" s="17"/>
      <c r="B56" s="18" t="s">
        <v>67</v>
      </c>
      <c r="C56" s="25"/>
      <c r="D56" s="7"/>
      <c r="E56" s="30"/>
    </row>
    <row r="57" spans="1:6" x14ac:dyDescent="0.25">
      <c r="A57" s="17"/>
      <c r="B57" s="20" t="s">
        <v>33</v>
      </c>
      <c r="C57" s="25">
        <v>461</v>
      </c>
      <c r="D57" s="6">
        <v>25188202.120000001</v>
      </c>
      <c r="E57" s="30">
        <v>13498461</v>
      </c>
    </row>
    <row r="58" spans="1:6" x14ac:dyDescent="0.25">
      <c r="A58" s="17"/>
      <c r="B58" s="20" t="s">
        <v>34</v>
      </c>
      <c r="C58" s="25"/>
      <c r="D58" s="7"/>
      <c r="E58" s="30">
        <v>0</v>
      </c>
    </row>
    <row r="59" spans="1:6" x14ac:dyDescent="0.25">
      <c r="A59" s="17"/>
      <c r="B59" s="20" t="s">
        <v>35</v>
      </c>
      <c r="C59" s="25"/>
      <c r="D59" s="7"/>
      <c r="E59" s="30"/>
    </row>
    <row r="60" spans="1:6" x14ac:dyDescent="0.25">
      <c r="A60" s="7"/>
      <c r="B60" s="18" t="s">
        <v>9</v>
      </c>
      <c r="C60" s="26"/>
      <c r="D60" s="9">
        <f>SUM(D56:D59)</f>
        <v>25188202.120000001</v>
      </c>
      <c r="E60" s="32">
        <f>E57+E59</f>
        <v>13498461</v>
      </c>
    </row>
    <row r="61" spans="1:6" x14ac:dyDescent="0.25">
      <c r="A61" s="17" t="s">
        <v>53</v>
      </c>
      <c r="B61" s="18" t="s">
        <v>69</v>
      </c>
      <c r="C61" s="27"/>
      <c r="D61" s="7"/>
      <c r="E61" s="31"/>
      <c r="F61" s="1"/>
    </row>
    <row r="62" spans="1:6" x14ac:dyDescent="0.25">
      <c r="A62" s="17"/>
      <c r="B62" s="18" t="s">
        <v>70</v>
      </c>
      <c r="C62" s="27"/>
      <c r="D62" s="7"/>
      <c r="E62" s="48"/>
      <c r="F62" s="1"/>
    </row>
    <row r="63" spans="1:6" x14ac:dyDescent="0.25">
      <c r="A63" s="17"/>
      <c r="B63" s="18" t="s">
        <v>71</v>
      </c>
      <c r="C63" s="27"/>
      <c r="D63" s="7"/>
      <c r="E63" s="48"/>
      <c r="F63" s="1"/>
    </row>
    <row r="64" spans="1:6" x14ac:dyDescent="0.25">
      <c r="A64" s="17"/>
      <c r="B64" s="18" t="s">
        <v>72</v>
      </c>
      <c r="C64" s="27"/>
      <c r="D64" s="10"/>
      <c r="E64" s="48"/>
      <c r="F64" s="1"/>
    </row>
    <row r="65" spans="1:7" x14ac:dyDescent="0.25">
      <c r="A65" s="17"/>
      <c r="B65" s="18" t="s">
        <v>73</v>
      </c>
      <c r="C65" s="27"/>
      <c r="D65" s="10"/>
      <c r="E65" s="48"/>
      <c r="F65" s="1"/>
    </row>
    <row r="66" spans="1:7" x14ac:dyDescent="0.25">
      <c r="A66" s="17"/>
      <c r="B66" s="18" t="s">
        <v>74</v>
      </c>
      <c r="C66" s="27"/>
      <c r="D66" s="30"/>
      <c r="E66" s="48"/>
      <c r="F66" s="1"/>
    </row>
    <row r="67" spans="1:7" x14ac:dyDescent="0.25">
      <c r="A67" s="7"/>
      <c r="B67" s="21" t="s">
        <v>68</v>
      </c>
      <c r="C67" s="25"/>
      <c r="D67" s="30"/>
      <c r="E67" s="5"/>
    </row>
    <row r="68" spans="1:7" x14ac:dyDescent="0.25">
      <c r="A68" s="17"/>
      <c r="B68" s="20" t="s">
        <v>36</v>
      </c>
      <c r="C68" s="25">
        <v>401</v>
      </c>
      <c r="D68" s="30">
        <v>4607182.63</v>
      </c>
      <c r="E68" s="49">
        <v>1514704.97</v>
      </c>
    </row>
    <row r="69" spans="1:7" x14ac:dyDescent="0.25">
      <c r="A69" s="17"/>
      <c r="B69" s="20" t="s">
        <v>37</v>
      </c>
      <c r="C69" s="25"/>
      <c r="D69" s="30">
        <v>50280</v>
      </c>
      <c r="E69" s="5"/>
    </row>
    <row r="70" spans="1:7" x14ac:dyDescent="0.25">
      <c r="A70" s="17"/>
      <c r="B70" s="20" t="s">
        <v>38</v>
      </c>
      <c r="C70" s="25" t="s">
        <v>104</v>
      </c>
      <c r="D70" s="30">
        <f>47431+16999</f>
        <v>64430</v>
      </c>
      <c r="E70" s="49">
        <v>122413</v>
      </c>
    </row>
    <row r="71" spans="1:7" x14ac:dyDescent="0.25">
      <c r="A71" s="17"/>
      <c r="B71" s="20" t="s">
        <v>39</v>
      </c>
      <c r="C71" s="25">
        <v>461</v>
      </c>
      <c r="D71" s="30">
        <v>73378174.909999996</v>
      </c>
      <c r="E71" s="49">
        <v>90959427</v>
      </c>
    </row>
    <row r="72" spans="1:7" x14ac:dyDescent="0.25">
      <c r="A72" s="17"/>
      <c r="B72" s="20" t="s">
        <v>40</v>
      </c>
      <c r="C72" s="25"/>
      <c r="D72" s="30"/>
      <c r="E72" s="5"/>
    </row>
    <row r="73" spans="1:7" x14ac:dyDescent="0.25">
      <c r="A73" s="7"/>
      <c r="B73" s="18" t="s">
        <v>9</v>
      </c>
      <c r="C73" s="26"/>
      <c r="D73" s="32">
        <f>SUM(D68:D72)</f>
        <v>78100067.539999992</v>
      </c>
      <c r="E73" s="48">
        <f>SUM(E68:E72)</f>
        <v>92596544.969999999</v>
      </c>
    </row>
    <row r="74" spans="1:7" x14ac:dyDescent="0.25">
      <c r="A74" s="7"/>
      <c r="B74" s="18" t="s">
        <v>41</v>
      </c>
      <c r="C74" s="25"/>
      <c r="D74" s="30"/>
      <c r="E74" s="5"/>
    </row>
    <row r="75" spans="1:7" x14ac:dyDescent="0.25">
      <c r="A75" s="7"/>
      <c r="B75" s="18" t="s">
        <v>42</v>
      </c>
      <c r="C75" s="25"/>
      <c r="D75" s="30"/>
      <c r="E75" s="5"/>
    </row>
    <row r="76" spans="1:7" x14ac:dyDescent="0.25">
      <c r="A76" s="7"/>
      <c r="B76" s="18" t="s">
        <v>9</v>
      </c>
      <c r="C76" s="26"/>
      <c r="D76" s="30"/>
      <c r="E76" s="30"/>
    </row>
    <row r="77" spans="1:7" x14ac:dyDescent="0.25">
      <c r="A77" s="7"/>
      <c r="B77" s="18" t="s">
        <v>43</v>
      </c>
      <c r="C77" s="26"/>
      <c r="D77" s="32">
        <f>D73+D60</f>
        <v>103288269.66</v>
      </c>
      <c r="E77" s="51">
        <f>E73+E60</f>
        <v>106095005.97</v>
      </c>
      <c r="F77" s="2"/>
    </row>
    <row r="78" spans="1:7" x14ac:dyDescent="0.25">
      <c r="A78" s="17"/>
      <c r="B78" s="18" t="s">
        <v>75</v>
      </c>
      <c r="C78" s="25"/>
      <c r="D78" s="52"/>
      <c r="E78" s="52"/>
      <c r="F78" s="59"/>
      <c r="G78" s="59"/>
    </row>
    <row r="79" spans="1:7" x14ac:dyDescent="0.25">
      <c r="A79" s="17"/>
      <c r="B79" s="18" t="s">
        <v>76</v>
      </c>
      <c r="C79" s="25"/>
      <c r="D79" s="30"/>
      <c r="E79" s="52"/>
      <c r="F79" s="59"/>
      <c r="G79" s="59"/>
    </row>
    <row r="80" spans="1:7" x14ac:dyDescent="0.25">
      <c r="A80" s="17"/>
      <c r="B80" s="20" t="s">
        <v>44</v>
      </c>
      <c r="C80" s="25"/>
      <c r="D80" s="30">
        <v>1312182.53</v>
      </c>
      <c r="E80" s="52"/>
      <c r="F80" s="59"/>
      <c r="G80" s="59"/>
    </row>
    <row r="81" spans="1:7" x14ac:dyDescent="0.25">
      <c r="A81" s="17"/>
      <c r="B81" s="20" t="s">
        <v>45</v>
      </c>
      <c r="C81" s="25"/>
      <c r="D81" s="30"/>
      <c r="E81" s="52"/>
      <c r="F81" s="59"/>
      <c r="G81" s="59"/>
    </row>
    <row r="82" spans="1:7" x14ac:dyDescent="0.25">
      <c r="A82" s="7"/>
      <c r="B82" s="18" t="s">
        <v>9</v>
      </c>
      <c r="C82" s="26"/>
      <c r="D82" s="32">
        <f>SUM(D80:D81)</f>
        <v>1312182.53</v>
      </c>
      <c r="E82" s="52"/>
      <c r="F82" s="59"/>
      <c r="G82" s="59"/>
    </row>
    <row r="83" spans="1:7" x14ac:dyDescent="0.25">
      <c r="A83" s="7"/>
      <c r="B83" s="18" t="s">
        <v>46</v>
      </c>
      <c r="C83" s="25"/>
      <c r="D83" s="30">
        <v>34850797.509999998</v>
      </c>
      <c r="E83" s="52"/>
      <c r="F83" s="59"/>
      <c r="G83" s="59"/>
    </row>
    <row r="84" spans="1:7" x14ac:dyDescent="0.25">
      <c r="A84" s="7"/>
      <c r="B84" s="18" t="s">
        <v>47</v>
      </c>
      <c r="C84" s="25"/>
      <c r="D84" s="30"/>
      <c r="E84" s="52"/>
      <c r="F84" s="59"/>
      <c r="G84" s="59"/>
    </row>
    <row r="85" spans="1:7" x14ac:dyDescent="0.25">
      <c r="A85" s="7"/>
      <c r="B85" s="18" t="s">
        <v>41</v>
      </c>
      <c r="C85" s="25"/>
      <c r="D85" s="30"/>
      <c r="E85" s="52"/>
      <c r="F85" s="59"/>
      <c r="G85" s="59"/>
    </row>
    <row r="86" spans="1:7" x14ac:dyDescent="0.25">
      <c r="A86" s="7"/>
      <c r="B86" s="18" t="s">
        <v>9</v>
      </c>
      <c r="C86" s="26"/>
      <c r="D86" s="32">
        <f>SUM(D83:D85)</f>
        <v>34850797.509999998</v>
      </c>
      <c r="E86" s="52"/>
      <c r="F86" s="59"/>
      <c r="G86" s="59"/>
    </row>
    <row r="87" spans="1:7" x14ac:dyDescent="0.25">
      <c r="A87" s="7"/>
      <c r="B87" s="18" t="s">
        <v>48</v>
      </c>
      <c r="C87" s="26"/>
      <c r="D87" s="50">
        <f>D86+D82</f>
        <v>36162980.039999999</v>
      </c>
      <c r="E87" s="51">
        <v>0</v>
      </c>
      <c r="F87" s="60"/>
      <c r="G87" s="59"/>
    </row>
    <row r="88" spans="1:7" x14ac:dyDescent="0.25">
      <c r="A88" s="17" t="s">
        <v>78</v>
      </c>
      <c r="B88" s="18" t="s">
        <v>77</v>
      </c>
      <c r="C88" s="25"/>
      <c r="D88" s="52"/>
      <c r="E88" s="52"/>
      <c r="F88" s="59"/>
      <c r="G88" s="59"/>
    </row>
    <row r="89" spans="1:7" x14ac:dyDescent="0.25">
      <c r="A89" s="17" t="s">
        <v>53</v>
      </c>
      <c r="B89" s="18" t="s">
        <v>79</v>
      </c>
      <c r="C89" s="25"/>
      <c r="D89" s="52"/>
      <c r="E89" s="52"/>
      <c r="F89" s="59"/>
      <c r="G89" s="59"/>
    </row>
    <row r="90" spans="1:7" x14ac:dyDescent="0.25">
      <c r="A90" s="7">
        <v>2</v>
      </c>
      <c r="B90" s="18" t="s">
        <v>80</v>
      </c>
      <c r="C90" s="25"/>
      <c r="D90" s="52"/>
      <c r="E90" s="52"/>
    </row>
    <row r="91" spans="1:7" x14ac:dyDescent="0.25">
      <c r="A91" s="17" t="s">
        <v>82</v>
      </c>
      <c r="B91" s="18" t="s">
        <v>81</v>
      </c>
      <c r="C91" s="25"/>
      <c r="D91" s="52">
        <v>100000</v>
      </c>
      <c r="E91" s="53">
        <v>100000</v>
      </c>
    </row>
    <row r="92" spans="1:7" x14ac:dyDescent="0.25">
      <c r="A92" s="17" t="s">
        <v>83</v>
      </c>
      <c r="B92" s="18" t="s">
        <v>84</v>
      </c>
      <c r="C92" s="25"/>
      <c r="D92" s="46"/>
      <c r="E92" s="52"/>
    </row>
    <row r="93" spans="1:7" x14ac:dyDescent="0.25">
      <c r="A93" s="7"/>
      <c r="B93" s="18" t="s">
        <v>85</v>
      </c>
      <c r="C93" s="25"/>
      <c r="D93" s="46"/>
      <c r="E93" s="52"/>
    </row>
    <row r="94" spans="1:7" x14ac:dyDescent="0.25">
      <c r="A94" s="17" t="s">
        <v>87</v>
      </c>
      <c r="B94" s="18" t="s">
        <v>86</v>
      </c>
      <c r="C94" s="25"/>
      <c r="D94" s="46"/>
      <c r="E94" s="52"/>
    </row>
    <row r="95" spans="1:7" x14ac:dyDescent="0.25">
      <c r="A95" s="17" t="s">
        <v>89</v>
      </c>
      <c r="B95" s="18" t="s">
        <v>88</v>
      </c>
      <c r="C95" s="25"/>
      <c r="D95" s="46"/>
      <c r="E95" s="52"/>
    </row>
    <row r="96" spans="1:7" x14ac:dyDescent="0.25">
      <c r="A96" s="17" t="s">
        <v>92</v>
      </c>
      <c r="B96" s="18" t="s">
        <v>90</v>
      </c>
      <c r="C96" s="25"/>
      <c r="D96" s="46"/>
      <c r="E96" s="52"/>
    </row>
    <row r="97" spans="1:6" x14ac:dyDescent="0.25">
      <c r="A97" s="7">
        <v>9</v>
      </c>
      <c r="B97" s="18" t="s">
        <v>91</v>
      </c>
      <c r="C97" s="25"/>
      <c r="D97" s="58">
        <v>-4345569.7</v>
      </c>
      <c r="E97" s="63">
        <v>-3093607</v>
      </c>
    </row>
    <row r="98" spans="1:6" x14ac:dyDescent="0.25">
      <c r="A98" s="7">
        <v>10</v>
      </c>
      <c r="B98" s="18" t="s">
        <v>93</v>
      </c>
      <c r="C98" s="25"/>
      <c r="D98" s="30">
        <v>353683</v>
      </c>
      <c r="E98" s="63">
        <v>-1251962.7</v>
      </c>
    </row>
    <row r="99" spans="1:6" x14ac:dyDescent="0.25">
      <c r="A99" s="7"/>
      <c r="B99" s="18" t="s">
        <v>9</v>
      </c>
      <c r="C99" s="26"/>
      <c r="D99" s="58">
        <f>SUM(D89:D98)</f>
        <v>-3891886.7</v>
      </c>
      <c r="E99" s="64">
        <f>E91+E97+E98</f>
        <v>-4245569.7</v>
      </c>
    </row>
    <row r="100" spans="1:6" s="45" customFormat="1" x14ac:dyDescent="0.25">
      <c r="A100" s="41"/>
      <c r="B100" s="42" t="s">
        <v>49</v>
      </c>
      <c r="C100" s="43"/>
      <c r="D100" s="65">
        <f>D77+D87+D99</f>
        <v>135559363</v>
      </c>
      <c r="E100" s="54">
        <f>E77+E87+E99</f>
        <v>101849436.27</v>
      </c>
      <c r="F100" s="44"/>
    </row>
    <row r="101" spans="1:6" ht="15.75" thickBot="1" x14ac:dyDescent="0.3">
      <c r="A101" s="22"/>
      <c r="B101" s="23"/>
      <c r="C101" s="28"/>
      <c r="D101" s="57"/>
      <c r="E101" s="55"/>
      <c r="F101" s="2"/>
    </row>
    <row r="102" spans="1:6" ht="15.75" thickTop="1" x14ac:dyDescent="0.25">
      <c r="B102" s="37" t="s">
        <v>94</v>
      </c>
      <c r="D102" s="56"/>
      <c r="E102" s="56"/>
    </row>
    <row r="103" spans="1:6" x14ac:dyDescent="0.25">
      <c r="B103" s="37" t="s">
        <v>95</v>
      </c>
      <c r="D103" s="56"/>
      <c r="E103" s="56"/>
    </row>
  </sheetData>
  <pageMargins left="0.28000000000000003" right="0.28999999999999998" top="0.17" bottom="0.1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9"/>
  <sheetViews>
    <sheetView topLeftCell="A19" workbookViewId="0">
      <selection activeCell="C47" sqref="C47"/>
    </sheetView>
  </sheetViews>
  <sheetFormatPr defaultRowHeight="15" x14ac:dyDescent="0.25"/>
  <cols>
    <col min="2" max="2" width="82" customWidth="1"/>
    <col min="3" max="3" width="22.42578125" customWidth="1"/>
    <col min="4" max="4" width="24.85546875" customWidth="1"/>
  </cols>
  <sheetData>
    <row r="3" spans="1:5" x14ac:dyDescent="0.25">
      <c r="A3" s="66"/>
      <c r="B3" s="67" t="s">
        <v>107</v>
      </c>
      <c r="C3" s="66"/>
      <c r="D3" s="66"/>
      <c r="E3" s="68"/>
    </row>
    <row r="4" spans="1:5" x14ac:dyDescent="0.25">
      <c r="A4" s="66"/>
      <c r="B4" s="67" t="s">
        <v>108</v>
      </c>
      <c r="C4" s="66"/>
      <c r="D4" s="66"/>
      <c r="E4" s="68"/>
    </row>
    <row r="5" spans="1:5" ht="15.75" thickBot="1" x14ac:dyDescent="0.3">
      <c r="A5" s="66"/>
      <c r="B5" s="69"/>
      <c r="C5" s="66"/>
      <c r="D5" s="66"/>
      <c r="E5" s="68"/>
    </row>
    <row r="6" spans="1:5" ht="24.75" customHeight="1" thickTop="1" thickBot="1" x14ac:dyDescent="0.3">
      <c r="A6" s="70" t="s">
        <v>0</v>
      </c>
      <c r="B6" s="71" t="s">
        <v>1</v>
      </c>
      <c r="C6" s="72" t="s">
        <v>3</v>
      </c>
      <c r="D6" s="72" t="s">
        <v>4</v>
      </c>
      <c r="E6" s="68"/>
    </row>
    <row r="7" spans="1:5" ht="15.75" thickTop="1" x14ac:dyDescent="0.25">
      <c r="A7" s="73">
        <v>1</v>
      </c>
      <c r="B7" s="74" t="s">
        <v>109</v>
      </c>
      <c r="C7" s="75">
        <v>80197321</v>
      </c>
      <c r="D7" s="76">
        <v>31933823.670000002</v>
      </c>
      <c r="E7" s="68"/>
    </row>
    <row r="8" spans="1:5" x14ac:dyDescent="0.25">
      <c r="A8" s="77">
        <v>2</v>
      </c>
      <c r="B8" s="78" t="s">
        <v>110</v>
      </c>
      <c r="C8" s="79"/>
      <c r="D8" s="80">
        <v>3562500.42</v>
      </c>
      <c r="E8" s="68"/>
    </row>
    <row r="9" spans="1:5" x14ac:dyDescent="0.25">
      <c r="A9" s="77">
        <v>3</v>
      </c>
      <c r="B9" s="78" t="s">
        <v>111</v>
      </c>
      <c r="C9" s="81"/>
      <c r="D9" s="80"/>
      <c r="E9" s="68"/>
    </row>
    <row r="10" spans="1:5" x14ac:dyDescent="0.25">
      <c r="A10" s="77">
        <v>4</v>
      </c>
      <c r="B10" s="78" t="s">
        <v>112</v>
      </c>
      <c r="C10" s="79"/>
      <c r="D10" s="80"/>
      <c r="E10" s="68"/>
    </row>
    <row r="11" spans="1:5" x14ac:dyDescent="0.25">
      <c r="A11" s="77">
        <v>5</v>
      </c>
      <c r="B11" s="78" t="s">
        <v>113</v>
      </c>
      <c r="C11" s="79"/>
      <c r="D11" s="80">
        <v>24076535</v>
      </c>
      <c r="E11" s="68"/>
    </row>
    <row r="12" spans="1:5" x14ac:dyDescent="0.25">
      <c r="A12" s="77">
        <v>6</v>
      </c>
      <c r="B12" s="78" t="s">
        <v>114</v>
      </c>
      <c r="C12" s="79">
        <v>74427901.810000002</v>
      </c>
      <c r="D12" s="80">
        <v>9547283.3900000006</v>
      </c>
      <c r="E12" s="68"/>
    </row>
    <row r="13" spans="1:5" x14ac:dyDescent="0.25">
      <c r="A13" s="77">
        <v>7</v>
      </c>
      <c r="B13" s="78" t="s">
        <v>115</v>
      </c>
      <c r="C13" s="82">
        <f>C14+C15</f>
        <v>3306952</v>
      </c>
      <c r="D13" s="83">
        <f>D14+D15</f>
        <v>3388002</v>
      </c>
      <c r="E13" s="68"/>
    </row>
    <row r="14" spans="1:5" x14ac:dyDescent="0.25">
      <c r="A14" s="84">
        <v>7.1</v>
      </c>
      <c r="B14" s="78" t="s">
        <v>116</v>
      </c>
      <c r="C14" s="79">
        <v>2963083</v>
      </c>
      <c r="D14" s="80">
        <v>2870902.5</v>
      </c>
      <c r="E14" s="68"/>
    </row>
    <row r="15" spans="1:5" x14ac:dyDescent="0.25">
      <c r="A15" s="84">
        <v>7.2</v>
      </c>
      <c r="B15" s="78" t="s">
        <v>117</v>
      </c>
      <c r="C15" s="79">
        <v>343869</v>
      </c>
      <c r="D15" s="80">
        <v>517099.5</v>
      </c>
      <c r="E15" s="68"/>
    </row>
    <row r="16" spans="1:5" x14ac:dyDescent="0.25">
      <c r="A16" s="84">
        <v>7.3</v>
      </c>
      <c r="B16" s="78" t="s">
        <v>118</v>
      </c>
      <c r="C16" s="81"/>
      <c r="D16" s="80"/>
      <c r="E16" s="68"/>
    </row>
    <row r="17" spans="1:8" x14ac:dyDescent="0.25">
      <c r="A17" s="77">
        <v>8</v>
      </c>
      <c r="B17" s="78" t="s">
        <v>119</v>
      </c>
      <c r="C17" s="85">
        <v>3158721</v>
      </c>
      <c r="D17" s="80">
        <v>1542785</v>
      </c>
      <c r="E17" s="68"/>
    </row>
    <row r="18" spans="1:8" x14ac:dyDescent="0.25">
      <c r="A18" s="86"/>
      <c r="B18" s="78" t="s">
        <v>120</v>
      </c>
      <c r="C18" s="79">
        <f>C11+C12+C13+C17</f>
        <v>80893574.810000002</v>
      </c>
      <c r="D18" s="83">
        <f>D11+D12+D13+D17</f>
        <v>38554605.390000001</v>
      </c>
      <c r="E18" s="68"/>
      <c r="F18" s="38"/>
    </row>
    <row r="19" spans="1:8" x14ac:dyDescent="0.25">
      <c r="A19" s="86"/>
      <c r="B19" s="78" t="s">
        <v>121</v>
      </c>
      <c r="C19" s="79">
        <f>C7+C8+C10-C18</f>
        <v>-696253.81000000238</v>
      </c>
      <c r="D19" s="87">
        <f>(D7+D8)-D18</f>
        <v>-3058281.299999997</v>
      </c>
      <c r="E19" s="68"/>
      <c r="F19" s="38"/>
    </row>
    <row r="20" spans="1:8" x14ac:dyDescent="0.25">
      <c r="A20" s="77">
        <v>11</v>
      </c>
      <c r="B20" s="78" t="s">
        <v>122</v>
      </c>
      <c r="C20" s="88"/>
      <c r="D20" s="80"/>
      <c r="E20" s="68"/>
      <c r="F20" s="38"/>
    </row>
    <row r="21" spans="1:8" x14ac:dyDescent="0.25">
      <c r="A21" s="77">
        <v>12</v>
      </c>
      <c r="B21" s="78" t="s">
        <v>123</v>
      </c>
      <c r="C21" s="88"/>
      <c r="D21" s="89"/>
      <c r="E21" s="68"/>
      <c r="F21" s="38"/>
    </row>
    <row r="22" spans="1:8" x14ac:dyDescent="0.25">
      <c r="A22" s="77">
        <v>13</v>
      </c>
      <c r="B22" s="78" t="s">
        <v>124</v>
      </c>
      <c r="C22" s="88">
        <v>191475.65</v>
      </c>
      <c r="D22" s="90">
        <v>1285014</v>
      </c>
      <c r="E22" s="68"/>
      <c r="F22" s="38"/>
    </row>
    <row r="23" spans="1:8" x14ac:dyDescent="0.25">
      <c r="A23" s="84">
        <v>13.1</v>
      </c>
      <c r="B23" s="78" t="s">
        <v>125</v>
      </c>
      <c r="C23" s="88"/>
      <c r="D23" s="90"/>
      <c r="E23" s="68"/>
      <c r="F23" s="38"/>
    </row>
    <row r="24" spans="1:8" x14ac:dyDescent="0.25">
      <c r="A24" s="84">
        <v>13.2</v>
      </c>
      <c r="B24" s="78" t="s">
        <v>126</v>
      </c>
      <c r="C24" s="88">
        <v>252.1</v>
      </c>
      <c r="D24" s="90"/>
      <c r="E24" s="68"/>
      <c r="F24" s="38"/>
    </row>
    <row r="25" spans="1:8" x14ac:dyDescent="0.25">
      <c r="A25" s="84">
        <v>13.3</v>
      </c>
      <c r="B25" s="78" t="s">
        <v>127</v>
      </c>
      <c r="C25" s="91">
        <v>858209.09</v>
      </c>
      <c r="D25" s="90">
        <v>521303.7</v>
      </c>
      <c r="E25" s="68"/>
      <c r="F25" s="38"/>
    </row>
    <row r="26" spans="1:8" x14ac:dyDescent="0.25">
      <c r="A26" s="84">
        <v>13.4</v>
      </c>
      <c r="B26" s="78" t="s">
        <v>128</v>
      </c>
      <c r="C26" s="81"/>
      <c r="D26" s="90"/>
      <c r="E26" s="68"/>
      <c r="F26" s="38"/>
    </row>
    <row r="27" spans="1:8" x14ac:dyDescent="0.25">
      <c r="A27" s="86"/>
      <c r="B27" s="78" t="s">
        <v>129</v>
      </c>
      <c r="C27" s="92">
        <f>SUM(C20:C26)</f>
        <v>1049936.8399999999</v>
      </c>
      <c r="D27" s="93">
        <f>SUM(D20:D26)</f>
        <v>1806317.7</v>
      </c>
      <c r="E27" s="68"/>
      <c r="F27" s="38"/>
    </row>
    <row r="28" spans="1:8" x14ac:dyDescent="0.25">
      <c r="A28" s="86"/>
      <c r="B28" s="78" t="s">
        <v>130</v>
      </c>
      <c r="C28" s="79">
        <f>C19+C27</f>
        <v>353683.02999999747</v>
      </c>
      <c r="D28" s="94">
        <f>D19+D27</f>
        <v>-1251963.5999999971</v>
      </c>
      <c r="E28" s="95"/>
      <c r="F28" s="96"/>
      <c r="G28" s="97"/>
      <c r="H28" s="97"/>
    </row>
    <row r="29" spans="1:8" x14ac:dyDescent="0.25">
      <c r="A29" s="77">
        <v>16</v>
      </c>
      <c r="B29" s="78" t="s">
        <v>131</v>
      </c>
      <c r="C29" s="80"/>
      <c r="D29" s="90"/>
      <c r="E29" s="68"/>
      <c r="F29" s="38"/>
    </row>
    <row r="30" spans="1:8" x14ac:dyDescent="0.25">
      <c r="A30" s="86"/>
      <c r="B30" s="78" t="s">
        <v>132</v>
      </c>
      <c r="C30" s="83">
        <f>C28-C29</f>
        <v>353683.02999999747</v>
      </c>
      <c r="D30" s="90"/>
      <c r="E30" s="68"/>
      <c r="F30" s="38"/>
    </row>
    <row r="31" spans="1:8" x14ac:dyDescent="0.25">
      <c r="A31" s="77">
        <v>18</v>
      </c>
      <c r="B31" s="78" t="s">
        <v>133</v>
      </c>
      <c r="C31" s="80"/>
      <c r="D31" s="90"/>
      <c r="E31" s="68"/>
      <c r="F31" s="38"/>
    </row>
    <row r="32" spans="1:8" x14ac:dyDescent="0.25">
      <c r="A32" s="77">
        <v>19</v>
      </c>
      <c r="B32" s="78" t="s">
        <v>134</v>
      </c>
      <c r="C32" s="80"/>
      <c r="D32" s="90"/>
      <c r="E32" s="68"/>
      <c r="F32" s="38"/>
    </row>
    <row r="33" spans="1:6" ht="15.75" thickBot="1" x14ac:dyDescent="0.3">
      <c r="A33" s="98"/>
      <c r="B33" s="99"/>
      <c r="C33" s="100"/>
      <c r="D33" s="101"/>
      <c r="E33" s="68"/>
      <c r="F33" s="38"/>
    </row>
    <row r="34" spans="1:6" ht="15.75" thickTop="1" x14ac:dyDescent="0.25">
      <c r="A34" s="102"/>
      <c r="B34" s="67"/>
      <c r="C34" s="103"/>
      <c r="D34" s="104"/>
      <c r="E34" s="68"/>
    </row>
    <row r="35" spans="1:6" x14ac:dyDescent="0.25">
      <c r="A35" s="68"/>
      <c r="B35" s="105"/>
      <c r="C35" s="68"/>
      <c r="D35" s="68"/>
      <c r="E35" s="68"/>
    </row>
    <row r="36" spans="1:6" x14ac:dyDescent="0.25">
      <c r="A36" s="68"/>
      <c r="B36" s="67" t="s">
        <v>135</v>
      </c>
      <c r="C36" s="68"/>
      <c r="D36" s="68"/>
      <c r="E36" s="68"/>
    </row>
    <row r="37" spans="1:6" x14ac:dyDescent="0.25">
      <c r="A37" s="68"/>
      <c r="B37" s="67" t="s">
        <v>136</v>
      </c>
      <c r="C37" s="68"/>
      <c r="D37" s="68"/>
      <c r="E37" s="68"/>
    </row>
    <row r="38" spans="1:6" x14ac:dyDescent="0.25">
      <c r="A38" s="68"/>
      <c r="B38" s="67"/>
      <c r="C38" s="68"/>
      <c r="D38" s="68"/>
      <c r="E38" s="68"/>
    </row>
    <row r="39" spans="1:6" ht="15.75" x14ac:dyDescent="0.25">
      <c r="A39" s="106"/>
      <c r="B39" s="107"/>
      <c r="C39" s="108"/>
      <c r="D39" s="108"/>
    </row>
    <row r="40" spans="1:6" x14ac:dyDescent="0.25">
      <c r="B40" s="3"/>
    </row>
    <row r="41" spans="1:6" x14ac:dyDescent="0.25">
      <c r="B41" s="109" t="s">
        <v>137</v>
      </c>
    </row>
    <row r="42" spans="1:6" x14ac:dyDescent="0.25">
      <c r="B42" s="3"/>
    </row>
    <row r="43" spans="1:6" x14ac:dyDescent="0.25">
      <c r="B43" s="3" t="s">
        <v>138</v>
      </c>
      <c r="C43" s="110">
        <f>C7+C27</f>
        <v>81247257.840000004</v>
      </c>
      <c r="F43" s="110"/>
    </row>
    <row r="44" spans="1:6" x14ac:dyDescent="0.25">
      <c r="B44" s="111" t="s">
        <v>139</v>
      </c>
      <c r="C44" s="112">
        <f>C18</f>
        <v>80893574.810000002</v>
      </c>
    </row>
    <row r="45" spans="1:6" x14ac:dyDescent="0.25">
      <c r="B45" s="111" t="s">
        <v>140</v>
      </c>
      <c r="C45" s="110">
        <f>C43-C44</f>
        <v>353683.03000000119</v>
      </c>
    </row>
    <row r="46" spans="1:6" x14ac:dyDescent="0.25">
      <c r="B46" s="111" t="s">
        <v>141</v>
      </c>
      <c r="C46" s="38">
        <v>1689038</v>
      </c>
    </row>
    <row r="47" spans="1:6" x14ac:dyDescent="0.25">
      <c r="B47" s="111" t="s">
        <v>142</v>
      </c>
      <c r="C47" s="38">
        <f>SUM(C45:C46)</f>
        <v>2042721.0300000012</v>
      </c>
    </row>
    <row r="48" spans="1:6" x14ac:dyDescent="0.25">
      <c r="B48" s="111" t="s">
        <v>143</v>
      </c>
      <c r="C48" s="38">
        <v>-4345569</v>
      </c>
    </row>
    <row r="49" spans="2:3" x14ac:dyDescent="0.25">
      <c r="B49" s="3"/>
      <c r="C4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3"/>
  <sheetViews>
    <sheetView tabSelected="1" workbookViewId="0">
      <selection activeCell="E32" sqref="E32"/>
    </sheetView>
  </sheetViews>
  <sheetFormatPr defaultRowHeight="15" x14ac:dyDescent="0.25"/>
  <cols>
    <col min="11" max="11" width="17" customWidth="1"/>
    <col min="14" max="14" width="15" customWidth="1"/>
  </cols>
  <sheetData>
    <row r="5" spans="1:18" x14ac:dyDescent="0.25">
      <c r="A5" s="113" t="s">
        <v>144</v>
      </c>
      <c r="B5" s="113"/>
      <c r="C5" s="114"/>
      <c r="D5" s="114"/>
      <c r="E5" s="45"/>
      <c r="F5" s="114"/>
      <c r="G5" s="114"/>
      <c r="H5" s="114"/>
      <c r="I5" s="114"/>
      <c r="J5" s="114"/>
      <c r="K5" s="114"/>
      <c r="L5" s="114"/>
      <c r="M5" s="114"/>
      <c r="N5" s="45"/>
    </row>
    <row r="6" spans="1:18" x14ac:dyDescent="0.25">
      <c r="A6" s="114" t="s">
        <v>145</v>
      </c>
      <c r="B6" s="114"/>
      <c r="C6" s="114"/>
      <c r="D6" s="114"/>
      <c r="E6" s="114"/>
      <c r="F6" s="114"/>
      <c r="G6" s="45"/>
      <c r="H6" s="45"/>
      <c r="I6" s="114"/>
      <c r="J6" s="114"/>
      <c r="K6" s="114"/>
      <c r="L6" s="114"/>
      <c r="M6" s="114"/>
      <c r="N6" s="45"/>
    </row>
    <row r="7" spans="1:18" x14ac:dyDescent="0.25">
      <c r="A7" s="114" t="s">
        <v>146</v>
      </c>
      <c r="B7" s="114"/>
      <c r="C7" s="114"/>
      <c r="D7" s="114"/>
      <c r="E7" s="114"/>
      <c r="F7" s="114"/>
      <c r="G7" s="45"/>
      <c r="H7" s="45"/>
      <c r="I7" s="114"/>
      <c r="J7" s="114"/>
      <c r="K7" s="114"/>
      <c r="L7" s="114"/>
      <c r="M7" s="114"/>
      <c r="N7" s="45"/>
    </row>
    <row r="8" spans="1:18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45"/>
    </row>
    <row r="9" spans="1:18" ht="15.75" thickBot="1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45"/>
    </row>
    <row r="10" spans="1:18" ht="16.5" thickTop="1" thickBot="1" x14ac:dyDescent="0.3">
      <c r="A10" s="115"/>
      <c r="B10" s="116"/>
      <c r="C10" s="116"/>
      <c r="D10" s="116"/>
      <c r="E10" s="116"/>
      <c r="F10" s="116" t="s">
        <v>147</v>
      </c>
      <c r="G10" s="116"/>
      <c r="H10" s="116"/>
      <c r="I10" s="116"/>
      <c r="J10" s="116"/>
      <c r="K10" s="116"/>
      <c r="L10" s="116"/>
      <c r="M10" s="116"/>
      <c r="N10" s="117"/>
    </row>
    <row r="11" spans="1:18" ht="15.75" thickTop="1" x14ac:dyDescent="0.25">
      <c r="A11" s="118"/>
      <c r="B11" s="119"/>
      <c r="C11" s="119"/>
      <c r="D11" s="119"/>
      <c r="E11" s="120"/>
      <c r="F11" s="121" t="s">
        <v>77</v>
      </c>
      <c r="G11" s="122" t="s">
        <v>148</v>
      </c>
      <c r="H11" s="122" t="s">
        <v>149</v>
      </c>
      <c r="I11" s="122" t="s">
        <v>150</v>
      </c>
      <c r="J11" s="122" t="s">
        <v>151</v>
      </c>
      <c r="K11" s="122" t="s">
        <v>152</v>
      </c>
      <c r="L11" s="122" t="s">
        <v>150</v>
      </c>
      <c r="M11" s="122" t="s">
        <v>153</v>
      </c>
      <c r="N11" s="123" t="s">
        <v>74</v>
      </c>
    </row>
    <row r="12" spans="1:18" x14ac:dyDescent="0.25">
      <c r="A12" s="124"/>
      <c r="B12" s="125"/>
      <c r="C12" s="125"/>
      <c r="D12" s="125"/>
      <c r="E12" s="126"/>
      <c r="F12" s="127" t="s">
        <v>154</v>
      </c>
      <c r="G12" s="128" t="s">
        <v>155</v>
      </c>
      <c r="H12" s="128" t="s">
        <v>156</v>
      </c>
      <c r="I12" s="128" t="s">
        <v>157</v>
      </c>
      <c r="J12" s="128" t="s">
        <v>158</v>
      </c>
      <c r="K12" s="128" t="s">
        <v>159</v>
      </c>
      <c r="L12" s="128" t="s">
        <v>160</v>
      </c>
      <c r="M12" s="128" t="s">
        <v>161</v>
      </c>
      <c r="N12" s="129"/>
    </row>
    <row r="13" spans="1:18" x14ac:dyDescent="0.25">
      <c r="A13" s="124"/>
      <c r="B13" s="125"/>
      <c r="C13" s="125"/>
      <c r="D13" s="125"/>
      <c r="E13" s="126"/>
      <c r="F13" s="130"/>
      <c r="G13" s="128"/>
      <c r="H13" s="128"/>
      <c r="I13" s="128" t="s">
        <v>162</v>
      </c>
      <c r="J13" s="128" t="s">
        <v>163</v>
      </c>
      <c r="K13" s="128"/>
      <c r="L13" s="128"/>
      <c r="M13" s="128" t="s">
        <v>164</v>
      </c>
      <c r="N13" s="129"/>
      <c r="P13" s="131"/>
      <c r="Q13" s="131"/>
      <c r="R13" s="131"/>
    </row>
    <row r="14" spans="1:18" ht="15.75" thickBot="1" x14ac:dyDescent="0.3">
      <c r="A14" s="132"/>
      <c r="B14" s="133"/>
      <c r="C14" s="133"/>
      <c r="D14" s="133"/>
      <c r="E14" s="134"/>
      <c r="F14" s="135"/>
      <c r="G14" s="136"/>
      <c r="H14" s="136"/>
      <c r="I14" s="136"/>
      <c r="J14" s="136" t="s">
        <v>165</v>
      </c>
      <c r="K14" s="136"/>
      <c r="L14" s="136"/>
      <c r="M14" s="136"/>
      <c r="N14" s="137"/>
      <c r="P14" s="131"/>
      <c r="Q14" s="131"/>
      <c r="R14" s="131"/>
    </row>
    <row r="15" spans="1:18" ht="16.5" thickTop="1" thickBot="1" x14ac:dyDescent="0.3">
      <c r="A15" s="115" t="s">
        <v>166</v>
      </c>
      <c r="B15" s="116"/>
      <c r="C15" s="116"/>
      <c r="D15" s="116"/>
      <c r="E15" s="138"/>
      <c r="F15" s="139">
        <v>100000</v>
      </c>
      <c r="G15" s="139"/>
      <c r="H15" s="139"/>
      <c r="I15" s="139"/>
      <c r="J15" s="139"/>
      <c r="K15" s="139">
        <v>-4345570</v>
      </c>
      <c r="L15" s="139"/>
      <c r="M15" s="139"/>
      <c r="N15" s="140">
        <f>F15+I15+K15</f>
        <v>-4245570</v>
      </c>
      <c r="P15" s="131"/>
      <c r="Q15" s="131"/>
      <c r="R15" s="131"/>
    </row>
    <row r="16" spans="1:18" ht="15.75" thickTop="1" x14ac:dyDescent="0.25">
      <c r="A16" s="141" t="s">
        <v>167</v>
      </c>
      <c r="B16" s="142"/>
      <c r="C16" s="142"/>
      <c r="D16" s="142"/>
      <c r="E16" s="143"/>
      <c r="F16" s="144"/>
      <c r="G16" s="144"/>
      <c r="H16" s="144"/>
      <c r="I16" s="144"/>
      <c r="J16" s="144"/>
      <c r="K16" s="144"/>
      <c r="L16" s="144"/>
      <c r="M16" s="144"/>
      <c r="N16" s="145"/>
      <c r="P16" s="131"/>
      <c r="Q16" s="131"/>
      <c r="R16" s="131"/>
    </row>
    <row r="17" spans="1:18" x14ac:dyDescent="0.25">
      <c r="A17" s="146" t="s">
        <v>168</v>
      </c>
      <c r="B17" s="147"/>
      <c r="C17" s="147"/>
      <c r="D17" s="147"/>
      <c r="E17" s="148"/>
      <c r="F17" s="149"/>
      <c r="G17" s="149"/>
      <c r="H17" s="149"/>
      <c r="I17" s="149"/>
      <c r="J17" s="149"/>
      <c r="K17" s="149"/>
      <c r="L17" s="149"/>
      <c r="M17" s="149"/>
      <c r="N17" s="150"/>
      <c r="P17" s="131"/>
      <c r="Q17" s="131"/>
      <c r="R17" s="131"/>
    </row>
    <row r="18" spans="1:18" x14ac:dyDescent="0.25">
      <c r="A18" s="151" t="s">
        <v>169</v>
      </c>
      <c r="B18" s="152"/>
      <c r="C18" s="152"/>
      <c r="D18" s="152"/>
      <c r="E18" s="153"/>
      <c r="F18" s="149"/>
      <c r="G18" s="149"/>
      <c r="H18" s="149"/>
      <c r="I18" s="149"/>
      <c r="J18" s="149"/>
      <c r="K18" s="149"/>
      <c r="L18" s="149"/>
      <c r="M18" s="149"/>
      <c r="N18" s="150"/>
      <c r="P18" s="131"/>
      <c r="Q18" s="131"/>
      <c r="R18" s="131"/>
    </row>
    <row r="19" spans="1:18" x14ac:dyDescent="0.25">
      <c r="A19" s="146" t="s">
        <v>170</v>
      </c>
      <c r="B19" s="147"/>
      <c r="C19" s="147"/>
      <c r="D19" s="147"/>
      <c r="E19" s="148"/>
      <c r="F19" s="149"/>
      <c r="G19" s="149"/>
      <c r="H19" s="149"/>
      <c r="I19" s="149"/>
      <c r="J19" s="149"/>
      <c r="K19" s="154">
        <v>353682.98</v>
      </c>
      <c r="L19" s="149"/>
      <c r="M19" s="149"/>
      <c r="N19" s="155">
        <f>K19</f>
        <v>353682.98</v>
      </c>
      <c r="P19" s="131"/>
      <c r="Q19" s="131"/>
      <c r="R19" s="131"/>
    </row>
    <row r="20" spans="1:18" x14ac:dyDescent="0.25">
      <c r="A20" s="151" t="s">
        <v>171</v>
      </c>
      <c r="B20" s="152"/>
      <c r="C20" s="152"/>
      <c r="D20" s="152"/>
      <c r="E20" s="153"/>
      <c r="F20" s="149"/>
      <c r="G20" s="149"/>
      <c r="H20" s="149"/>
      <c r="I20" s="149"/>
      <c r="J20" s="149"/>
      <c r="K20" s="149"/>
      <c r="L20" s="149"/>
      <c r="M20" s="149"/>
      <c r="N20" s="150"/>
      <c r="P20" s="131"/>
      <c r="Q20" s="131"/>
      <c r="R20" s="131"/>
    </row>
    <row r="21" spans="1:18" x14ac:dyDescent="0.25">
      <c r="A21" s="146" t="s">
        <v>172</v>
      </c>
      <c r="B21" s="147"/>
      <c r="C21" s="147"/>
      <c r="D21" s="147"/>
      <c r="E21" s="148"/>
      <c r="F21" s="149"/>
      <c r="G21" s="149"/>
      <c r="H21" s="149"/>
      <c r="I21" s="149"/>
      <c r="J21" s="149"/>
      <c r="K21" s="149"/>
      <c r="L21" s="149"/>
      <c r="M21" s="149"/>
      <c r="N21" s="150"/>
      <c r="P21" s="131"/>
      <c r="Q21" s="131"/>
      <c r="R21" s="131"/>
    </row>
    <row r="22" spans="1:18" x14ac:dyDescent="0.25">
      <c r="A22" s="151" t="s">
        <v>173</v>
      </c>
      <c r="B22" s="152"/>
      <c r="C22" s="152"/>
      <c r="D22" s="152"/>
      <c r="E22" s="153"/>
      <c r="F22" s="149"/>
      <c r="G22" s="149"/>
      <c r="H22" s="149"/>
      <c r="I22" s="149"/>
      <c r="J22" s="149"/>
      <c r="K22" s="149"/>
      <c r="L22" s="149"/>
      <c r="M22" s="149"/>
      <c r="N22" s="150"/>
      <c r="P22" s="131"/>
      <c r="Q22" s="131"/>
      <c r="R22" s="131"/>
    </row>
    <row r="23" spans="1:18" x14ac:dyDescent="0.25">
      <c r="A23" s="151" t="s">
        <v>174</v>
      </c>
      <c r="B23" s="152"/>
      <c r="C23" s="152"/>
      <c r="D23" s="152"/>
      <c r="E23" s="153"/>
      <c r="F23" s="149"/>
      <c r="G23" s="149"/>
      <c r="H23" s="149"/>
      <c r="I23" s="149"/>
      <c r="J23" s="149"/>
      <c r="K23" s="149"/>
      <c r="L23" s="149"/>
      <c r="M23" s="149"/>
      <c r="N23" s="150"/>
      <c r="P23" s="131"/>
      <c r="Q23" s="131"/>
      <c r="R23" s="131"/>
    </row>
    <row r="24" spans="1:18" x14ac:dyDescent="0.25">
      <c r="A24" s="146" t="s">
        <v>175</v>
      </c>
      <c r="B24" s="147"/>
      <c r="C24" s="147"/>
      <c r="D24" s="147"/>
      <c r="E24" s="148"/>
      <c r="F24" s="149"/>
      <c r="G24" s="149"/>
      <c r="H24" s="149"/>
      <c r="I24" s="149"/>
      <c r="J24" s="149"/>
      <c r="K24" s="149"/>
      <c r="L24" s="149"/>
      <c r="M24" s="149"/>
      <c r="N24" s="150"/>
      <c r="P24" s="131"/>
      <c r="Q24" s="131"/>
      <c r="R24" s="131"/>
    </row>
    <row r="25" spans="1:18" x14ac:dyDescent="0.25">
      <c r="A25" s="151" t="s">
        <v>176</v>
      </c>
      <c r="B25" s="152"/>
      <c r="C25" s="152"/>
      <c r="D25" s="152"/>
      <c r="E25" s="153"/>
      <c r="F25" s="149"/>
      <c r="G25" s="149"/>
      <c r="H25" s="149"/>
      <c r="I25" s="149"/>
      <c r="J25" s="149"/>
      <c r="K25" s="149"/>
      <c r="L25" s="149"/>
      <c r="M25" s="149"/>
      <c r="N25" s="150"/>
      <c r="P25" s="131"/>
      <c r="Q25" s="131"/>
      <c r="R25" s="131"/>
    </row>
    <row r="26" spans="1:18" x14ac:dyDescent="0.25">
      <c r="A26" s="146" t="s">
        <v>177</v>
      </c>
      <c r="B26" s="147"/>
      <c r="C26" s="147"/>
      <c r="D26" s="147"/>
      <c r="E26" s="148"/>
      <c r="F26" s="149"/>
      <c r="G26" s="149"/>
      <c r="H26" s="149"/>
      <c r="I26" s="149"/>
      <c r="J26" s="149"/>
      <c r="K26" s="149"/>
      <c r="L26" s="149"/>
      <c r="M26" s="149"/>
      <c r="N26" s="150"/>
      <c r="P26" s="131"/>
      <c r="Q26" s="131"/>
      <c r="R26" s="131"/>
    </row>
    <row r="27" spans="1:18" x14ac:dyDescent="0.25">
      <c r="A27" s="151" t="s">
        <v>178</v>
      </c>
      <c r="B27" s="152"/>
      <c r="C27" s="152"/>
      <c r="D27" s="152"/>
      <c r="E27" s="153"/>
      <c r="F27" s="149"/>
      <c r="G27" s="149"/>
      <c r="H27" s="149"/>
      <c r="I27" s="149"/>
      <c r="J27" s="149"/>
      <c r="K27" s="149"/>
      <c r="L27" s="149"/>
      <c r="M27" s="149"/>
      <c r="N27" s="150"/>
      <c r="P27" s="131"/>
      <c r="Q27" s="131"/>
      <c r="R27" s="131"/>
    </row>
    <row r="28" spans="1:18" x14ac:dyDescent="0.25">
      <c r="A28" s="146" t="s">
        <v>179</v>
      </c>
      <c r="B28" s="147"/>
      <c r="C28" s="147"/>
      <c r="D28" s="147"/>
      <c r="E28" s="148"/>
      <c r="F28" s="149"/>
      <c r="G28" s="149"/>
      <c r="H28" s="149"/>
      <c r="I28" s="149"/>
      <c r="J28" s="149"/>
      <c r="K28" s="149"/>
      <c r="L28" s="149"/>
      <c r="M28" s="149"/>
      <c r="N28" s="150"/>
      <c r="P28" s="131"/>
      <c r="Q28" s="131"/>
      <c r="R28" s="131"/>
    </row>
    <row r="29" spans="1:18" x14ac:dyDescent="0.25">
      <c r="A29" s="156" t="s">
        <v>180</v>
      </c>
      <c r="B29" s="157"/>
      <c r="C29" s="157"/>
      <c r="D29" s="157"/>
      <c r="E29" s="158"/>
      <c r="F29" s="159">
        <f>SUM(F15:F28)</f>
        <v>100000</v>
      </c>
      <c r="G29" s="159"/>
      <c r="H29" s="159"/>
      <c r="I29" s="159">
        <f>SUM(I15:I28)</f>
        <v>0</v>
      </c>
      <c r="J29" s="159"/>
      <c r="K29" s="159">
        <f>K15+K19</f>
        <v>-3991887.02</v>
      </c>
      <c r="L29" s="159"/>
      <c r="M29" s="159"/>
      <c r="N29" s="160">
        <f>F29+I29+K29</f>
        <v>-3891887.02</v>
      </c>
      <c r="P29" s="131"/>
      <c r="Q29" s="131"/>
      <c r="R29" s="131"/>
    </row>
    <row r="30" spans="1:18" ht="15.75" thickBot="1" x14ac:dyDescent="0.3">
      <c r="A30" s="161"/>
      <c r="B30" s="162"/>
      <c r="C30" s="162"/>
      <c r="D30" s="162"/>
      <c r="E30" s="163"/>
      <c r="F30" s="164"/>
      <c r="G30" s="164"/>
      <c r="H30" s="164"/>
      <c r="I30" s="164"/>
      <c r="J30" s="164"/>
      <c r="K30" s="164"/>
      <c r="L30" s="164"/>
      <c r="M30" s="164"/>
      <c r="N30" s="165"/>
      <c r="P30" s="131"/>
      <c r="Q30" s="131"/>
      <c r="R30" s="131"/>
    </row>
    <row r="31" spans="1:18" ht="15.75" thickTop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P31" s="131"/>
      <c r="Q31" s="131"/>
      <c r="R31" s="131"/>
    </row>
    <row r="32" spans="1:18" x14ac:dyDescent="0.25">
      <c r="A32" s="45"/>
      <c r="B32" s="114" t="s">
        <v>181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P32" s="131"/>
      <c r="Q32" s="131"/>
      <c r="R32" s="131"/>
    </row>
    <row r="33" spans="1:18" x14ac:dyDescent="0.25">
      <c r="A33" s="114"/>
      <c r="B33" s="114" t="s">
        <v>95</v>
      </c>
      <c r="C33" s="114"/>
      <c r="D33" s="114"/>
      <c r="E33" s="114"/>
      <c r="F33" s="114"/>
      <c r="G33" s="45"/>
      <c r="H33" s="45"/>
      <c r="I33" s="45"/>
      <c r="J33" s="45"/>
      <c r="K33" s="45"/>
      <c r="L33" s="45"/>
      <c r="M33" s="45"/>
      <c r="N33" s="45"/>
      <c r="P33" s="131"/>
      <c r="Q33" s="131"/>
      <c r="R33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3"/>
  <sheetViews>
    <sheetView topLeftCell="A12" workbookViewId="0">
      <selection activeCell="C43" sqref="C43"/>
    </sheetView>
  </sheetViews>
  <sheetFormatPr defaultRowHeight="15" x14ac:dyDescent="0.25"/>
  <cols>
    <col min="2" max="2" width="58.42578125" customWidth="1"/>
    <col min="3" max="3" width="35" customWidth="1"/>
    <col min="4" max="4" width="27.28515625" customWidth="1"/>
  </cols>
  <sheetData>
    <row r="4" spans="1:4" x14ac:dyDescent="0.25">
      <c r="B4" s="3"/>
    </row>
    <row r="5" spans="1:4" ht="15.75" x14ac:dyDescent="0.25">
      <c r="A5" s="166"/>
      <c r="B5" s="167" t="s">
        <v>182</v>
      </c>
      <c r="C5" s="106"/>
      <c r="D5" s="106"/>
    </row>
    <row r="6" spans="1:4" ht="15.75" x14ac:dyDescent="0.25">
      <c r="A6" s="166"/>
      <c r="B6" s="167" t="s">
        <v>183</v>
      </c>
      <c r="C6" s="106"/>
      <c r="D6" s="106"/>
    </row>
    <row r="7" spans="1:4" ht="16.5" thickBot="1" x14ac:dyDescent="0.3">
      <c r="A7" s="106"/>
      <c r="B7" s="106"/>
      <c r="C7" s="106"/>
      <c r="D7" s="106"/>
    </row>
    <row r="8" spans="1:4" ht="30" customHeight="1" thickTop="1" thickBot="1" x14ac:dyDescent="0.3">
      <c r="A8" s="168"/>
      <c r="B8" s="169" t="s">
        <v>1</v>
      </c>
      <c r="C8" s="170" t="s">
        <v>184</v>
      </c>
      <c r="D8" s="171" t="s">
        <v>4</v>
      </c>
    </row>
    <row r="9" spans="1:4" ht="15.75" thickTop="1" x14ac:dyDescent="0.25">
      <c r="A9" s="172" t="s">
        <v>5</v>
      </c>
      <c r="B9" s="173" t="s">
        <v>185</v>
      </c>
      <c r="C9" s="174"/>
      <c r="D9" s="175"/>
    </row>
    <row r="10" spans="1:4" x14ac:dyDescent="0.25">
      <c r="A10" s="176">
        <v>1</v>
      </c>
      <c r="B10" s="177" t="s">
        <v>186</v>
      </c>
      <c r="C10" s="178">
        <v>353682</v>
      </c>
      <c r="D10" s="179">
        <v>-1251963</v>
      </c>
    </row>
    <row r="11" spans="1:4" x14ac:dyDescent="0.25">
      <c r="A11" s="176">
        <v>2</v>
      </c>
      <c r="B11" s="177" t="s">
        <v>187</v>
      </c>
      <c r="C11" s="178"/>
      <c r="D11" s="180"/>
    </row>
    <row r="12" spans="1:4" x14ac:dyDescent="0.25">
      <c r="A12" s="181">
        <v>2.1</v>
      </c>
      <c r="B12" s="177" t="s">
        <v>188</v>
      </c>
      <c r="C12" s="178">
        <v>3158721</v>
      </c>
      <c r="D12" s="180">
        <v>1542785</v>
      </c>
    </row>
    <row r="13" spans="1:4" x14ac:dyDescent="0.25">
      <c r="A13" s="181">
        <v>2.2000000000000002</v>
      </c>
      <c r="B13" s="177" t="s">
        <v>189</v>
      </c>
      <c r="C13" s="182"/>
      <c r="D13" s="179"/>
    </row>
    <row r="14" spans="1:4" x14ac:dyDescent="0.25">
      <c r="A14" s="181">
        <v>2.2999999999999998</v>
      </c>
      <c r="B14" s="177" t="s">
        <v>190</v>
      </c>
      <c r="C14" s="178"/>
      <c r="D14" s="179"/>
    </row>
    <row r="15" spans="1:4" x14ac:dyDescent="0.25">
      <c r="A15" s="181">
        <v>2.4</v>
      </c>
      <c r="B15" s="177" t="s">
        <v>191</v>
      </c>
      <c r="C15" s="178"/>
      <c r="D15" s="179"/>
    </row>
    <row r="16" spans="1:4" x14ac:dyDescent="0.25">
      <c r="A16" s="176">
        <v>3</v>
      </c>
      <c r="B16" s="177" t="s">
        <v>192</v>
      </c>
      <c r="C16" s="94">
        <v>-13376980.630000001</v>
      </c>
      <c r="D16" s="179">
        <v>-3156717</v>
      </c>
    </row>
    <row r="17" spans="1:7" x14ac:dyDescent="0.25">
      <c r="A17" s="176">
        <v>4</v>
      </c>
      <c r="B17" s="177" t="s">
        <v>193</v>
      </c>
      <c r="C17" s="94">
        <v>-10581286.49</v>
      </c>
      <c r="D17" s="179">
        <v>-2090308</v>
      </c>
    </row>
    <row r="18" spans="1:7" x14ac:dyDescent="0.25">
      <c r="A18" s="176">
        <v>5</v>
      </c>
      <c r="B18" s="177" t="s">
        <v>194</v>
      </c>
      <c r="C18" s="94">
        <v>33845103.060000002</v>
      </c>
      <c r="D18" s="179">
        <v>19875713</v>
      </c>
    </row>
    <row r="19" spans="1:7" x14ac:dyDescent="0.25">
      <c r="A19" s="176">
        <v>6</v>
      </c>
      <c r="B19" s="177" t="s">
        <v>195</v>
      </c>
      <c r="C19" s="178"/>
      <c r="D19" s="179">
        <v>-3802461</v>
      </c>
    </row>
    <row r="20" spans="1:7" x14ac:dyDescent="0.25">
      <c r="A20" s="176">
        <v>7</v>
      </c>
      <c r="B20" s="177" t="s">
        <v>196</v>
      </c>
      <c r="C20" s="183">
        <v>-2186476</v>
      </c>
      <c r="D20" s="179">
        <v>-32533</v>
      </c>
      <c r="G20" s="184"/>
    </row>
    <row r="21" spans="1:7" x14ac:dyDescent="0.25">
      <c r="A21" s="176">
        <v>8</v>
      </c>
      <c r="B21" s="177" t="s">
        <v>197</v>
      </c>
      <c r="C21" s="94">
        <v>-30000</v>
      </c>
      <c r="D21" s="179"/>
      <c r="G21" s="184"/>
    </row>
    <row r="22" spans="1:7" s="45" customFormat="1" x14ac:dyDescent="0.25">
      <c r="A22" s="185"/>
      <c r="B22" s="186" t="s">
        <v>198</v>
      </c>
      <c r="C22" s="187">
        <f>SUM(C10:C21)</f>
        <v>11182762.940000001</v>
      </c>
      <c r="D22" s="188">
        <f>SUM(D10:D21)</f>
        <v>11084516</v>
      </c>
      <c r="G22" s="189"/>
    </row>
    <row r="23" spans="1:7" x14ac:dyDescent="0.25">
      <c r="A23" s="190" t="s">
        <v>199</v>
      </c>
      <c r="B23" s="177" t="s">
        <v>200</v>
      </c>
      <c r="C23" s="178"/>
      <c r="D23" s="180"/>
    </row>
    <row r="24" spans="1:7" x14ac:dyDescent="0.25">
      <c r="A24" s="176">
        <v>1</v>
      </c>
      <c r="B24" s="177" t="s">
        <v>201</v>
      </c>
      <c r="C24" s="178"/>
      <c r="D24" s="180"/>
    </row>
    <row r="25" spans="1:7" x14ac:dyDescent="0.25">
      <c r="A25" s="176">
        <v>2</v>
      </c>
      <c r="B25" s="177" t="s">
        <v>202</v>
      </c>
      <c r="C25" s="94">
        <v>-4040842.62</v>
      </c>
      <c r="D25" s="179">
        <v>-9998458</v>
      </c>
    </row>
    <row r="26" spans="1:7" x14ac:dyDescent="0.25">
      <c r="A26" s="176">
        <v>3</v>
      </c>
      <c r="B26" s="177" t="s">
        <v>203</v>
      </c>
      <c r="C26" s="178"/>
      <c r="D26" s="179"/>
    </row>
    <row r="27" spans="1:7" x14ac:dyDescent="0.25">
      <c r="A27" s="176">
        <v>4</v>
      </c>
      <c r="B27" s="177" t="s">
        <v>204</v>
      </c>
      <c r="C27" s="178"/>
      <c r="D27" s="180"/>
    </row>
    <row r="28" spans="1:7" x14ac:dyDescent="0.25">
      <c r="A28" s="176">
        <v>5</v>
      </c>
      <c r="B28" s="177" t="s">
        <v>205</v>
      </c>
      <c r="C28" s="178"/>
      <c r="D28" s="180"/>
    </row>
    <row r="29" spans="1:7" s="45" customFormat="1" x14ac:dyDescent="0.25">
      <c r="A29" s="185"/>
      <c r="B29" s="186" t="s">
        <v>206</v>
      </c>
      <c r="C29" s="187">
        <f>SUM(C23:C28)</f>
        <v>-4040842.62</v>
      </c>
      <c r="D29" s="188">
        <f>SUM(D25:D28)</f>
        <v>-9998458</v>
      </c>
    </row>
    <row r="30" spans="1:7" x14ac:dyDescent="0.25">
      <c r="A30" s="190" t="s">
        <v>78</v>
      </c>
      <c r="B30" s="177" t="s">
        <v>207</v>
      </c>
      <c r="C30" s="178"/>
      <c r="D30" s="180"/>
    </row>
    <row r="31" spans="1:7" x14ac:dyDescent="0.25">
      <c r="A31" s="176">
        <v>1</v>
      </c>
      <c r="B31" s="177" t="s">
        <v>208</v>
      </c>
      <c r="C31" s="178"/>
      <c r="D31" s="180"/>
    </row>
    <row r="32" spans="1:7" x14ac:dyDescent="0.25">
      <c r="A32" s="176">
        <v>2</v>
      </c>
      <c r="B32" s="177" t="s">
        <v>209</v>
      </c>
      <c r="C32" s="178"/>
      <c r="D32" s="180"/>
    </row>
    <row r="33" spans="1:4" x14ac:dyDescent="0.25">
      <c r="A33" s="176">
        <v>3</v>
      </c>
      <c r="B33" s="177" t="s">
        <v>210</v>
      </c>
      <c r="C33" s="191">
        <v>-438335</v>
      </c>
      <c r="D33" s="180"/>
    </row>
    <row r="34" spans="1:4" x14ac:dyDescent="0.25">
      <c r="A34" s="176">
        <v>4</v>
      </c>
      <c r="B34" s="177" t="s">
        <v>211</v>
      </c>
      <c r="C34" s="191"/>
      <c r="D34" s="180"/>
    </row>
    <row r="35" spans="1:4" x14ac:dyDescent="0.25">
      <c r="A35" s="185"/>
      <c r="B35" s="192" t="s">
        <v>212</v>
      </c>
      <c r="C35" s="193">
        <f>C22+C29+C33</f>
        <v>6703585.3200000012</v>
      </c>
      <c r="D35" s="194">
        <f>D22+D29</f>
        <v>1086058</v>
      </c>
    </row>
    <row r="36" spans="1:4" x14ac:dyDescent="0.25">
      <c r="A36" s="190" t="s">
        <v>213</v>
      </c>
      <c r="B36" s="195" t="s">
        <v>214</v>
      </c>
      <c r="C36" s="196">
        <v>2156382</v>
      </c>
      <c r="D36" s="197">
        <v>1070324</v>
      </c>
    </row>
    <row r="37" spans="1:4" x14ac:dyDescent="0.25">
      <c r="A37" s="185"/>
      <c r="B37" s="186" t="s">
        <v>215</v>
      </c>
      <c r="C37" s="187">
        <f>SUM(C35:C36)</f>
        <v>8859967.3200000003</v>
      </c>
      <c r="D37" s="198">
        <f>D35+D36</f>
        <v>2156382</v>
      </c>
    </row>
    <row r="38" spans="1:4" ht="15.75" thickBot="1" x14ac:dyDescent="0.3">
      <c r="A38" s="199"/>
      <c r="B38" s="200"/>
      <c r="C38" s="201"/>
      <c r="D38" s="202">
        <v>0</v>
      </c>
    </row>
    <row r="39" spans="1:4" ht="15.75" thickTop="1" x14ac:dyDescent="0.25">
      <c r="A39" s="45"/>
      <c r="B39" s="203"/>
      <c r="C39" s="204"/>
      <c r="D39" s="44"/>
    </row>
    <row r="40" spans="1:4" x14ac:dyDescent="0.25">
      <c r="A40" s="45"/>
      <c r="B40" s="205" t="s">
        <v>216</v>
      </c>
      <c r="C40" s="44"/>
    </row>
    <row r="41" spans="1:4" x14ac:dyDescent="0.25">
      <c r="B41" s="203" t="s">
        <v>95</v>
      </c>
    </row>
    <row r="42" spans="1:4" x14ac:dyDescent="0.25">
      <c r="B42" s="109"/>
      <c r="C42" s="206"/>
    </row>
    <row r="43" spans="1:4" x14ac:dyDescent="0.25">
      <c r="B4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AK-PASIV</vt:lpstr>
      <vt:lpstr>PASH</vt:lpstr>
      <vt:lpstr>KAPIT</vt:lpstr>
      <vt:lpstr>FLUKS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ERMINDA GJONDEDA</dc:creator>
  <cp:lastModifiedBy>user</cp:lastModifiedBy>
  <cp:lastPrinted>2012-03-26T09:48:21Z</cp:lastPrinted>
  <dcterms:created xsi:type="dcterms:W3CDTF">2011-03-22T15:29:33Z</dcterms:created>
  <dcterms:modified xsi:type="dcterms:W3CDTF">2012-06-26T07:01:34Z</dcterms:modified>
</cp:coreProperties>
</file>