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-120" yWindow="-120" windowWidth="19440" windowHeight="15150" tabRatio="823" activeTab="2"/>
  </bookViews>
  <sheets>
    <sheet name="Kop." sheetId="1" r:id="rId1"/>
    <sheet name="Aktivet" sheetId="4" r:id="rId2"/>
    <sheet name="Pasivet" sheetId="14" r:id="rId3"/>
    <sheet name="PASH 1" sheetId="15" r:id="rId4"/>
    <sheet name="Fluksi 1" sheetId="17" r:id="rId5"/>
    <sheet name="Kapitali 1" sheetId="25" r:id="rId6"/>
    <sheet name="Shenimet faqe 1" sheetId="23" r:id="rId7"/>
    <sheet name="Shenimet vazhdimi" sheetId="22" r:id="rId8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5" i="25"/>
  <c r="K5"/>
  <c r="K3"/>
  <c r="I15"/>
  <c r="D9" i="17"/>
  <c r="D6" s="1"/>
  <c r="D34" s="1"/>
  <c r="D39" s="1"/>
  <c r="D10"/>
  <c r="D37"/>
  <c r="E16" i="4"/>
  <c r="E4" i="14"/>
  <c r="E18" s="1"/>
  <c r="E12"/>
  <c r="E46"/>
  <c r="E48"/>
  <c r="J18" i="25" s="1"/>
  <c r="J25" s="1"/>
  <c r="E45" i="15"/>
  <c r="K18" i="25" l="1"/>
  <c r="E37" i="17" l="1"/>
  <c r="E9"/>
  <c r="E8"/>
  <c r="E34" s="1"/>
  <c r="E39" s="1"/>
  <c r="E7"/>
  <c r="F16" i="15"/>
  <c r="F15"/>
  <c r="F42" s="1"/>
  <c r="F11"/>
  <c r="F45" i="4"/>
  <c r="F40"/>
  <c r="F31"/>
  <c r="F56" s="1"/>
  <c r="F57" s="1"/>
  <c r="F19"/>
  <c r="F16"/>
  <c r="F12"/>
  <c r="F30" s="1"/>
  <c r="F6"/>
  <c r="F5"/>
  <c r="F45" i="15" l="1"/>
  <c r="F49" s="1"/>
  <c r="F57" s="1"/>
  <c r="F52" i="14"/>
  <c r="F4" i="4"/>
  <c r="H24" i="25" l="1"/>
  <c r="H25" s="1"/>
  <c r="M25" s="1"/>
  <c r="K7"/>
  <c r="M7" s="1"/>
  <c r="M5"/>
  <c r="M3"/>
  <c r="K15" l="1"/>
  <c r="M15" s="1"/>
  <c r="E38" i="14"/>
  <c r="E52" s="1"/>
  <c r="E43"/>
  <c r="E40" i="4" l="1"/>
  <c r="E31" s="1"/>
  <c r="E56" s="1"/>
  <c r="E19"/>
  <c r="E12"/>
  <c r="E5"/>
  <c r="E11" i="15"/>
  <c r="E15"/>
  <c r="E42" l="1"/>
  <c r="E30" i="4"/>
  <c r="E57" s="1"/>
  <c r="E4"/>
  <c r="E49" i="15" l="1"/>
  <c r="E50" i="14" s="1"/>
  <c r="E57" i="15" l="1"/>
  <c r="P248" i="4"/>
  <c r="O248"/>
  <c r="Q246"/>
  <c r="Q245"/>
  <c r="Q244"/>
  <c r="Q248" s="1"/>
  <c r="Q243"/>
  <c r="Q242"/>
  <c r="Q241"/>
  <c r="Q240"/>
  <c r="N238"/>
  <c r="N243" s="1"/>
  <c r="N248" s="1"/>
  <c r="M238"/>
  <c r="M243" s="1"/>
  <c r="M248" s="1"/>
  <c r="L238"/>
  <c r="L243" s="1"/>
  <c r="L248" s="1"/>
  <c r="Q237"/>
  <c r="Q236"/>
  <c r="M18" i="25" l="1"/>
  <c r="K25"/>
</calcChain>
</file>

<file path=xl/sharedStrings.xml><?xml version="1.0" encoding="utf-8"?>
<sst xmlns="http://schemas.openxmlformats.org/spreadsheetml/2006/main" count="437" uniqueCount="335">
  <si>
    <t>Emertimi dhe Forma ligjore</t>
  </si>
  <si>
    <t>NIPT -i</t>
  </si>
  <si>
    <t>Adresa e Selise</t>
  </si>
  <si>
    <t>Data e krijimit</t>
  </si>
  <si>
    <t>Nr. i  Regjistrit  Tregetar</t>
  </si>
  <si>
    <t>Veprimtaria  Kryesore</t>
  </si>
  <si>
    <t>P A S Q Y R A T     F I N A N C I A R E</t>
  </si>
  <si>
    <t xml:space="preserve">(  Ne zbatim te Standartit Kombetar te Kontabilitetit Nr.2 te Permiresuar dhe </t>
  </si>
  <si>
    <t>Ligjit Nr. 9228 Date 29.04.2004     Per Kontabilitetin dhe Pasqyrat Financiare  )</t>
  </si>
  <si>
    <t>Pasqyra Financiare jane individuale</t>
  </si>
  <si>
    <t>Pasqyra Finanicare jane te konsoliduara</t>
  </si>
  <si>
    <t>Pasqyra Financiare jane te shprehura ne</t>
  </si>
  <si>
    <t>leke</t>
  </si>
  <si>
    <t>Pasqyra Financiare jane te rumbullakosura ne</t>
  </si>
  <si>
    <t xml:space="preserve">  Periudha  Kontabel e Pasqyrave Financiare</t>
  </si>
  <si>
    <t>Nga</t>
  </si>
  <si>
    <t>Deri</t>
  </si>
  <si>
    <t xml:space="preserve">  Data  e  mbylljes se Pasqyrave Financiare</t>
  </si>
  <si>
    <t>Nr</t>
  </si>
  <si>
    <t>A   K   T   I   V   E   T</t>
  </si>
  <si>
    <t>Aktivet Afatshkurtra</t>
  </si>
  <si>
    <t>►</t>
  </si>
  <si>
    <t>Aktivet  monetare</t>
  </si>
  <si>
    <t>Banka</t>
  </si>
  <si>
    <t>Arka</t>
  </si>
  <si>
    <t>Investime</t>
  </si>
  <si>
    <t>Në tituj pronësie të njësive ekonomike brenda grupit</t>
  </si>
  <si>
    <t>Aksionet e veta</t>
  </si>
  <si>
    <t>Te tjera Financiare</t>
  </si>
  <si>
    <t>Të drejta të arkëtueshme</t>
  </si>
  <si>
    <t>Nga aktiviteti i shfrytëzimit</t>
  </si>
  <si>
    <t>Nga njësitë ekonomike brenda grupit</t>
  </si>
  <si>
    <t>Nga  njësitë ekonomike ku ka interesa pjesëmarrëse</t>
  </si>
  <si>
    <t xml:space="preserve">Të tjera </t>
  </si>
  <si>
    <t>Kapital i nënshkruar i papaguar</t>
  </si>
  <si>
    <t>Inventarët</t>
  </si>
  <si>
    <t>Lëndë e parë dhe materiale të konsumueshme</t>
  </si>
  <si>
    <t>Prodhime në proces dhe gjysëmprodukte</t>
  </si>
  <si>
    <t xml:space="preserve">Produkte të gatshme </t>
  </si>
  <si>
    <t xml:space="preserve">Mallra                                                        </t>
  </si>
  <si>
    <t>Aktive Biologjike (Gjë e gjallë në rritje e majmëri)</t>
  </si>
  <si>
    <t>AAGJM të mbajtura për shitje</t>
  </si>
  <si>
    <t>Parapagime për inventar</t>
  </si>
  <si>
    <t>Shpenzime të shtyra</t>
  </si>
  <si>
    <t>Të arkëtueshme nga të ardhurat e konstatuara</t>
  </si>
  <si>
    <t>I</t>
  </si>
  <si>
    <t>TOTALI   AKTIVEVE    AFATSHKURTRA</t>
  </si>
  <si>
    <t>Aktivet Afatgjata</t>
  </si>
  <si>
    <t>Aktive financiare</t>
  </si>
  <si>
    <t>Tituj pronësie në njësitë ekonomike brenda grupit</t>
  </si>
  <si>
    <t xml:space="preserve">Tituj të huadhënies në njësitë ekonomike brenda grupit </t>
  </si>
  <si>
    <t xml:space="preserve">Tituj pronësie  në njësitë ekonomike ku ka interesa pjesëmarrëse </t>
  </si>
  <si>
    <t>Tituj të huadhënies  në njësitë ekonomike ku ka interesa pjesëmarrëse</t>
  </si>
  <si>
    <t xml:space="preserve">Tituj të tjerë të mbajtur si aktive afatgjata </t>
  </si>
  <si>
    <t>Tituj të tjerë të huadhënies</t>
  </si>
  <si>
    <t>Aktivet materiale</t>
  </si>
  <si>
    <t>Toka dhe ndërtesa</t>
  </si>
  <si>
    <t>Impiante dhe makineri</t>
  </si>
  <si>
    <t xml:space="preserve">Të tjera Instalime dhe pajisje </t>
  </si>
  <si>
    <t xml:space="preserve">Parapagime për aktive materiale dhe në proces </t>
  </si>
  <si>
    <t>Ativet biologjike</t>
  </si>
  <si>
    <t>Aktive jo materiale:</t>
  </si>
  <si>
    <t>Koncesione,patenta,liçenca,marka tregtare,të drejta dhe aktive të ngjashme</t>
  </si>
  <si>
    <t>Emri i Mirë</t>
  </si>
  <si>
    <t xml:space="preserve">Parapagime për AAJM                                                                 </t>
  </si>
  <si>
    <t>Aktive tatimore të shtyra</t>
  </si>
  <si>
    <t>Kapitali i nënshkruar i papaguar</t>
  </si>
  <si>
    <t>II</t>
  </si>
  <si>
    <t>TOTALI   AKTIVEVE    AFATGJATA</t>
  </si>
  <si>
    <t>A K T I V E    T O T A L E</t>
  </si>
  <si>
    <t>DETYRIMET  DHE  KAPITALI</t>
  </si>
  <si>
    <t>Detyrime afatshkurtra:</t>
  </si>
  <si>
    <t>Titujt e huamarrjes</t>
  </si>
  <si>
    <t>Detyrime ndaj institucioneve të kredisë</t>
  </si>
  <si>
    <t xml:space="preserve">Arkëtime në avancë për porosi </t>
  </si>
  <si>
    <t>Të pagueshme për aktivitetin e shfrytëzimit</t>
  </si>
  <si>
    <t>Dëftesa të pagueshme</t>
  </si>
  <si>
    <t>Të pagueshme ndaj njësive ekonomike brenda grupit</t>
  </si>
  <si>
    <t>Të pagueshme ndaj  njësive ekonomike ku ka interesa pjesëmarrëse</t>
  </si>
  <si>
    <t>Të pagueshme ndaj punonjësve dhe sigurimeve shoqërore/shëndetsore</t>
  </si>
  <si>
    <t>Të pagueshme për detyrimet tatimore</t>
  </si>
  <si>
    <t>Të pagueshme për shpenzime të konstatuara</t>
  </si>
  <si>
    <t xml:space="preserve">Të ardhura të shtyra </t>
  </si>
  <si>
    <t>Provizione</t>
  </si>
  <si>
    <t>Totali  i  Detyrimeve    afatshkurtera</t>
  </si>
  <si>
    <t>Detyrime afatgjata:</t>
  </si>
  <si>
    <t xml:space="preserve">Arkëtimet në avancë për porosi </t>
  </si>
  <si>
    <t>Të tjera të pagueshme</t>
  </si>
  <si>
    <t xml:space="preserve">Të pagueshme për shpenzime të konstatuara </t>
  </si>
  <si>
    <t>Të ardhura të shtyra</t>
  </si>
  <si>
    <t>Provizione:</t>
  </si>
  <si>
    <t xml:space="preserve">Provizione  për pensionet </t>
  </si>
  <si>
    <t>Provizione të tjera</t>
  </si>
  <si>
    <t>Detyrime tatimore të shtyra</t>
  </si>
  <si>
    <t>Totali  i  Detyrimeve    afatgjata</t>
  </si>
  <si>
    <t>D E T Y R I M E T     T O T A L E</t>
  </si>
  <si>
    <t>Kapitali dhe Rezervat</t>
  </si>
  <si>
    <t>Kapitali i Nënshkruar</t>
  </si>
  <si>
    <t>Primi i lidhur me kapitalin</t>
  </si>
  <si>
    <t>Rezerva rivlerësimi</t>
  </si>
  <si>
    <t>Rezerva të tjera</t>
  </si>
  <si>
    <t xml:space="preserve">Rezerva ligjore </t>
  </si>
  <si>
    <t>Rezerva statutore</t>
  </si>
  <si>
    <t xml:space="preserve">Fitimi i pashpërndarë </t>
  </si>
  <si>
    <t>Fitim / Humbja e  Vitit</t>
  </si>
  <si>
    <t>Totali  i  Kapitalit</t>
  </si>
  <si>
    <t>TOTALI   I   DETYRIMEVE   DHE   KAPITALIT</t>
  </si>
  <si>
    <t>(Pasqyra e të ardhurave dhe shpenzimeve)</t>
  </si>
  <si>
    <t>Formati 1 – Shpenzimet e shfrytëzimit të klasifikuara sipas natyrës</t>
  </si>
  <si>
    <t>Pershkrimi  i  Elementeve</t>
  </si>
  <si>
    <t>Të ardhura nga aktiviteti i shfrytëzimit</t>
  </si>
  <si>
    <t>Ndryshimi në inventarin e produkteve të gatshme dhe prodhimit në proces</t>
  </si>
  <si>
    <t>Puna e kryer nga njësia ekonomike dhe e kapitalizuar</t>
  </si>
  <si>
    <t>Të ardhura të tjera të shfrytëzimit</t>
  </si>
  <si>
    <t xml:space="preserve">Lënda e parë dhe materiale të konsumueshme </t>
  </si>
  <si>
    <t xml:space="preserve">Të tjera shpenzime </t>
  </si>
  <si>
    <t>Shpenzime të personelit</t>
  </si>
  <si>
    <t>Paga dhe shpërblime</t>
  </si>
  <si>
    <t xml:space="preserve">Shpenzime të sigurimeve shoqërore/shëndetsore (paraqitur veçmas </t>
  </si>
  <si>
    <t>nga shpenzimet për pensionet)</t>
  </si>
  <si>
    <t>Zhvlerësimi i aktiveve afatgjata materiale</t>
  </si>
  <si>
    <t>Shpenzime konsumi dhe amortizimi</t>
  </si>
  <si>
    <t>Shpenzime të tjera shfrytëzimi</t>
  </si>
  <si>
    <t xml:space="preserve">Të ardhura të tjera </t>
  </si>
  <si>
    <t xml:space="preserve">Të ardhura nga njësitë ekonomike ku ka interesa pjesëmarrëse (paraqitur </t>
  </si>
  <si>
    <t>veçmas të ardhurat   nga njësitë ekonomike brenda grupit)</t>
  </si>
  <si>
    <t>Të ardhura nga investimet dhe huatë e tjera pjesë e aktiveve afatgjata</t>
  </si>
  <si>
    <t>(paraqitur veçmas të ardhurat nga njësitë ekonomike brenda grupit)</t>
  </si>
  <si>
    <t xml:space="preserve">Interesa të arkëtueshëm dhe të ardhura të tjera të ngjashme (paraqitur </t>
  </si>
  <si>
    <t>veçmas të ardhurat nga njësitë ekonomike brenda grupit)</t>
  </si>
  <si>
    <t xml:space="preserve">Zhvlerësimi i aktiveve  financiare dhe investimeve financiare të mbajtura si </t>
  </si>
  <si>
    <t xml:space="preserve"> aktive afatshkurtra</t>
  </si>
  <si>
    <t>Shpenzime financiare</t>
  </si>
  <si>
    <t>Shpenzime interesi dhe shpenzime  të ngjashme (paraqitur veçmas</t>
  </si>
  <si>
    <t>shpenzimet për t'u paguar tek njësitë ekonomike brenda grupit)</t>
  </si>
  <si>
    <t>Shpenzime të tjera financiare</t>
  </si>
  <si>
    <t xml:space="preserve">Pjesa e fitimit/humbjes nga pjesëmarrjet </t>
  </si>
  <si>
    <t>Fitimi/Humbja para tatimit</t>
  </si>
  <si>
    <t>Shpenzimi i tatimit mbi fitimin</t>
  </si>
  <si>
    <t>Shpenzimi aktual i tatimit mbi fitimin</t>
  </si>
  <si>
    <t>Shpenzimi i tatim fitimit të shtyrë</t>
  </si>
  <si>
    <t>Pjesa e tatim fitimit të  pjesëmarrjeve</t>
  </si>
  <si>
    <t>Fitimi/Humbja e vitit</t>
  </si>
  <si>
    <t>Fitimi/Humbja për:</t>
  </si>
  <si>
    <t>Pronarët e njësisë ekonomike mëmë</t>
  </si>
  <si>
    <t>Interesat jo-kontrolluese</t>
  </si>
  <si>
    <t xml:space="preserve">Pasqyra e të Ardhurave Gjithëpërfshirëse  </t>
  </si>
  <si>
    <t>Të ardhura të tjera gjithëpërfshirëse për vitin:</t>
  </si>
  <si>
    <t>Diferencat (+/-) nga përkthimi i monedhës në veprimtari të huaja</t>
  </si>
  <si>
    <t>Diferencat (+/-) nga rivlerësimi i aktiveve afatgjata materiale</t>
  </si>
  <si>
    <t>Diferencat (+/-) nga rivlerësimi i aktivet financiare të mbajtura për shitje</t>
  </si>
  <si>
    <t>Pjesa e të ardhurave gjithëpërfshirëse nga pjesëmarrjet</t>
  </si>
  <si>
    <t>Totali i të ardhurave të tjera gjithëpërfshirëse për vitin</t>
  </si>
  <si>
    <t>Totali i të ardhurave gjithëpërfshirëse për vitin</t>
  </si>
  <si>
    <t>Totali i të ardhurave/humbjeve gjithëpërfshirëse për:</t>
  </si>
  <si>
    <t>(metoda direkte)</t>
  </si>
  <si>
    <t>Fluksi i Mjeteve Monetare nga/(përdorur në) aktivitetin e shfrytëzimit</t>
  </si>
  <si>
    <t>Të arkëtuara nga të drejtat e arkëtueshme</t>
  </si>
  <si>
    <t>Të paguara për detyrimet e pagueshme dhe detyrimet ndaj punonjësve</t>
  </si>
  <si>
    <t>Pagesa të tjera</t>
  </si>
  <si>
    <t>Mjete monetare të gjeneruara nga aktiviteti i shfrytëzimit</t>
  </si>
  <si>
    <t>Interes i paguar</t>
  </si>
  <si>
    <t>Tatim fitimi i paguar</t>
  </si>
  <si>
    <t>Mjete monetare neto nga/(përdorur në) aktivitetin e shfrytëzimit</t>
  </si>
  <si>
    <t>Fluksi i Mjeteve Monetare nga/(përdorur në) aktivitetin e investimit</t>
  </si>
  <si>
    <t>Para neto të përdorura për blerjen e filialeve</t>
  </si>
  <si>
    <t>Para neto të arkëtuara nga shitja e filialeve</t>
  </si>
  <si>
    <t>Pagesa për blerjen e aktiveve afatgjata materiale</t>
  </si>
  <si>
    <t>Arkëtime nga shitja e aktiveve afatgjata materiale</t>
  </si>
  <si>
    <t>Pagesa për blerjen e investimeve të tjera</t>
  </si>
  <si>
    <t>Arkëtime nga shitja e investimeve të tjera</t>
  </si>
  <si>
    <t>Dividentë të arkëtuar</t>
  </si>
  <si>
    <t>Mjete monetare neto nga/(përdorur në) aktivitetin e investimit</t>
  </si>
  <si>
    <t>Fluksi i Mjeteve Monetare nga/(përdorur në) aktivitetin e  financimit</t>
  </si>
  <si>
    <t>Arkëtime nga emetimi i kapitalit aksionar</t>
  </si>
  <si>
    <t>Arkëtime nga emetimi i aksioneve të përdorura si kolateral</t>
  </si>
  <si>
    <t>Hua të arkëtuara</t>
  </si>
  <si>
    <t>Pagesa e kostove të transaksionit që lidhen me kreditë dhe huatë</t>
  </si>
  <si>
    <t>Riblerje e aksioneve të veta</t>
  </si>
  <si>
    <t>Pagesa e aksioneve të përdorura si kolateral</t>
  </si>
  <si>
    <t>Pagesa e huave</t>
  </si>
  <si>
    <t>Pagesë e detyrimeve të qirasë financiare</t>
  </si>
  <si>
    <t>Dividendë të paguar</t>
  </si>
  <si>
    <t>Mjete monetare neto nga/(përdorur në) aktivitetin e financimit</t>
  </si>
  <si>
    <t>Rritje/(rënie) neto në mjete monetare dhe ekuivalentë të mjeteve monetare</t>
  </si>
  <si>
    <t>Efekti i luhatjeve të kursit të këmbimit të mjeteve monetare</t>
  </si>
  <si>
    <t>Pasqyra e Ndryshimeve në Kapitalin Neto</t>
  </si>
  <si>
    <t>Kapitali i nënshkruar</t>
  </si>
  <si>
    <t>Rezerva Rivlerësimi</t>
  </si>
  <si>
    <t>Rezerva Ligjore</t>
  </si>
  <si>
    <t>Rezerva Statutore</t>
  </si>
  <si>
    <t>Fitimet e Pashpërndara</t>
  </si>
  <si>
    <t>Totali</t>
  </si>
  <si>
    <t>Interesa Jo-Kontrollues</t>
  </si>
  <si>
    <t>Efekti i ndryshimeve në politikat kontabël</t>
  </si>
  <si>
    <t>Të ardhura totale gjithëpërfshirëse për vitin:</t>
  </si>
  <si>
    <t>Të ardhura të tjera gjithëpërfshirëse:</t>
  </si>
  <si>
    <t>Totali i të ardhura gjithëpërfshirëse për vitin:</t>
  </si>
  <si>
    <t>Transaksionet me pronarët e njësisë ekonomike të njohura direkt në kapital:</t>
  </si>
  <si>
    <t>Emetimi i kapitalit të nënshkruar</t>
  </si>
  <si>
    <t>Totali i transaksioneve me pronarët e njësisë ekonomike</t>
  </si>
  <si>
    <t>S H E N I M E T          S P J E G U E S E</t>
  </si>
  <si>
    <t>Sqarim:</t>
  </si>
  <si>
    <t xml:space="preserve">     Dhënia e shënimeve shpjeguese në këtë pjesë është e detyrueshme sipas SKK 2 i permiresuar</t>
  </si>
  <si>
    <t xml:space="preserve">     Plotesimi i te dhenave të kësaj pjese duhet të bëhet sipas kërkesave dhe strukturës standarte te </t>
  </si>
  <si>
    <t>percaktuara ne SKK 2 te permiresuar.  Rradha e dhenies se spjegimeve duhet te jete :</t>
  </si>
  <si>
    <t xml:space="preserve">               a) Informacion i përgjithsëm dhe politikat kontabël</t>
  </si>
  <si>
    <t xml:space="preserve">               b)Shënimet qe shpjegojnë zërat e ndryshëm të pasqyrave financiare</t>
  </si>
  <si>
    <t xml:space="preserve">               c) Shënime të tjera shpjegeuse</t>
  </si>
  <si>
    <t>A I</t>
  </si>
  <si>
    <t>Informacion i përgjithshëm</t>
  </si>
  <si>
    <t xml:space="preserve">     Kuadri ligjor: Ligjit 9228 dt 29.04.2004 "Per Kontabilitetin dhe Pasqyrat Financiare"</t>
  </si>
  <si>
    <t xml:space="preserve">     Kuadri kontabel i aplikuar : Stndartet Kombetare te Kontabilitetit ne Shqiperi.(SKK 2)</t>
  </si>
  <si>
    <t xml:space="preserve">     Baza e pergatitjes se PF : Te drejtat dhe detyrimet e konstatuara.(SSK 1) </t>
  </si>
  <si>
    <t xml:space="preserve">     Parimet dhe karakteristikat cilesore te perdorura per hartimin e P.F. : (SKK 1)</t>
  </si>
  <si>
    <t xml:space="preserve">        a) NJESIA EKONOMIKE RAPORTUSE ka mbajtur ne llogarite e saj aktivet,pasivet dhe</t>
  </si>
  <si>
    <t>transaksionet ekonomike te veta.</t>
  </si>
  <si>
    <t xml:space="preserve">        b) VIJIMESIA e veprimtarise ekonomike te njesise sone raportuse eshte e siguruar duke</t>
  </si>
  <si>
    <t>mos pasur ne plan ose nevoje nderprerjen  e aktivitetit te saj.</t>
  </si>
  <si>
    <t xml:space="preserve">        c) KOMPENSIM midis nje aktivi dhe nje pasivi nuk ka , ndersa midis te ardhurave dhe </t>
  </si>
  <si>
    <t>shpenzimeve ka vetem ne rastet qe lejohen nga SKK.</t>
  </si>
  <si>
    <t xml:space="preserve">        d) KUPTUSHMERIA e Pasqyrave Financiare eshte realizuar ne masen e plote per te </t>
  </si>
  <si>
    <t xml:space="preserve">qene te qarta dhe te kuptushme per perdorues te jashtem qe kane njohuri te pergjitheshme te </t>
  </si>
  <si>
    <t>mjaftueshme ne fushen e kontabilitetit.</t>
  </si>
  <si>
    <t xml:space="preserve">        e) MATERIALITETI eshte vleresuar nga ana jone dhe ne baze te tij Pasqyrat Financiare</t>
  </si>
  <si>
    <t>jane hartuar vetem per zera materiale.</t>
  </si>
  <si>
    <t xml:space="preserve">         f) BESUSHMERIA per hartimin e Pasqyrave Financiare eshte e siguruar pasi nuk ka</t>
  </si>
  <si>
    <t>gabime materiale duke zbatuar parimet e meposhteme :</t>
  </si>
  <si>
    <t xml:space="preserve">     </t>
  </si>
  <si>
    <t xml:space="preserve">                - Parimin e paraqitjes me besnikeri</t>
  </si>
  <si>
    <t xml:space="preserve">                - Parimin e perparesise se permbajtjes ekonomike mbi formen ligjore</t>
  </si>
  <si>
    <t xml:space="preserve">                - Parimin e paaneshmerise pa asnje influencim te qellimshem</t>
  </si>
  <si>
    <t xml:space="preserve">                - Parimin e maturise pa optimizem te teperuar,pa nen e mbivleresim te qellimshem</t>
  </si>
  <si>
    <t xml:space="preserve">                - Parimin e plotesise duke paraqitur nje pamje te vertete e te drejte te PF.</t>
  </si>
  <si>
    <t xml:space="preserve">                - Parimin e qendrushmerise per te mos ndryshuar politikat e metodat kontabel</t>
  </si>
  <si>
    <t xml:space="preserve">                - Parimin e krahasushmerise duke siguruar krahasimin midis dy periudhave.</t>
  </si>
  <si>
    <t>A II</t>
  </si>
  <si>
    <t>Politikat kontabël</t>
  </si>
  <si>
    <t xml:space="preserve">     Per percaktimin e kostos se inventareve eshte zgjedhur metoda "FIFO" ( hyrje e pare ,</t>
  </si>
  <si>
    <t>dalje e pare.(SKK 4)</t>
  </si>
  <si>
    <t xml:space="preserve">     Vleresimi fillestar i nje elementi te AAM qe ploteson kriteret per njohje si aktiv ne bilanc </t>
  </si>
  <si>
    <t>eshte vleresuar me kosto. (SKK 5; 11)</t>
  </si>
  <si>
    <t xml:space="preserve">     Per prodhimin ose krijimin e AAM kur kjo financohet nga nje hua,kostot e huamarrjes (dhe</t>
  </si>
  <si>
    <t>interesat) eshte metoda e kapitalizimit ne koston e aktivit per periudhen e investimit.(SKK 5)</t>
  </si>
  <si>
    <t xml:space="preserve">     Per vleresimi i mepaseshem i AAM eshte zgjedhur modeli i kostos duke i paraqitur ne </t>
  </si>
  <si>
    <t>bilanc me kosto minus amortizimin e akumuluar. (SKK 5)</t>
  </si>
  <si>
    <t xml:space="preserve">     Per llogaritjen e amortizimit te AAM (SKK 5) njesia jone ekonomike  ka percaktuar</t>
  </si>
  <si>
    <t>si metode te amortizimit te ndertesave metoden lineare dhe per AAM te tjera metoden e amortizimit</t>
  </si>
  <si>
    <t>mbi bazen e vleftes se mbetur ndersa normat e amortizimit jane perdorur te njellojta me ato te sistemit</t>
  </si>
  <si>
    <t>fiskal ne fuqi dhe konkretisht :</t>
  </si>
  <si>
    <t xml:space="preserve">                - Per ndertesat me 5 % te vleftes se mbetur</t>
  </si>
  <si>
    <t xml:space="preserve">                - Kompjutera e sisteme informacioni me 25 % te vleftes se mbetur</t>
  </si>
  <si>
    <t xml:space="preserve">                - Te gjitha AAM te tjera me 20 % te vleftes se mbetur</t>
  </si>
  <si>
    <t xml:space="preserve">     Per llogaritjen e amortizimit te AAJM (SKK 5) njesia ekonomike raportuese ka </t>
  </si>
  <si>
    <t>percaktuar si metode te amortizimit metoden lineare me normen e amortizimit me  15 % ne vit.</t>
  </si>
  <si>
    <t>B</t>
  </si>
  <si>
    <t>Shënimet qe shpjegojnë zërat e ndryshëm të pasqyrave financiare</t>
  </si>
  <si>
    <t>C</t>
  </si>
  <si>
    <t>Shënime të tjera shpjegeuse</t>
  </si>
  <si>
    <t xml:space="preserve">Ngjarje te ndodhura pas dates se bilancit per te cilat behen rregullime apo ngjarje te </t>
  </si>
  <si>
    <t>ndodhura pas dates se bilancit per te cilat nuk behen rregulline  nuk ka.</t>
  </si>
  <si>
    <t>Gabime materiale te ndodhura ne periudhat kontabel te mepareshme te konstatuara gjate</t>
  </si>
  <si>
    <t>periudhes rraportuese dhe qe korigjim nuk ka.</t>
  </si>
  <si>
    <t>Hartuesi i Pasqyrave Financiare</t>
  </si>
  <si>
    <t>Per Drejtimin  e Njesise  Ekonomike</t>
  </si>
  <si>
    <t xml:space="preserve"> </t>
  </si>
  <si>
    <r>
      <t>4.PASQYRA E NDRYSHIMEVE NË KAPITAL PËR VITIN QË MBYLLET MË  31 DHJETOR 2014</t>
    </r>
    <r>
      <rPr>
        <sz val="8"/>
        <rFont val="Book Antiqua"/>
        <family val="1"/>
      </rPr>
      <t>.</t>
    </r>
    <r>
      <rPr>
        <sz val="6"/>
        <color indexed="10"/>
        <rFont val="Book Antiqua"/>
        <family val="1"/>
      </rPr>
      <t>FINANCIAL STATEMENT OF CHANGES IN SHAREHOLDERS`EQUITY FOR THE YEAR ENDED 31 DECEMBER 2013</t>
    </r>
  </si>
  <si>
    <t>b) ne një pasqyrë të  pakonsoliduar</t>
  </si>
  <si>
    <r>
      <t xml:space="preserve">Kapitali aksionar </t>
    </r>
    <r>
      <rPr>
        <sz val="8"/>
        <color indexed="10"/>
        <rFont val="Book Antiqua"/>
        <family val="1"/>
      </rPr>
      <t xml:space="preserve"> Share Capital</t>
    </r>
  </si>
  <si>
    <r>
      <t xml:space="preserve">Primi i aksionit  </t>
    </r>
    <r>
      <rPr>
        <sz val="8"/>
        <color indexed="10"/>
        <rFont val="Book Antiqua"/>
        <family val="1"/>
      </rPr>
      <t>Share Premium</t>
    </r>
  </si>
  <si>
    <r>
      <t xml:space="preserve">Aksione të thesarit </t>
    </r>
    <r>
      <rPr>
        <sz val="8"/>
        <color indexed="10"/>
        <rFont val="Book Antiqua"/>
        <family val="1"/>
      </rPr>
      <t>Treasury shares</t>
    </r>
  </si>
  <si>
    <r>
      <t xml:space="preserve">  Rezerva  statusore dhe ligjore  </t>
    </r>
    <r>
      <rPr>
        <sz val="8"/>
        <color indexed="10"/>
        <rFont val="Book Antiqua"/>
        <family val="1"/>
      </rPr>
      <t xml:space="preserve"> Legal Reserve</t>
    </r>
  </si>
  <si>
    <r>
      <t xml:space="preserve">Fitim i pashpërndarë  </t>
    </r>
    <r>
      <rPr>
        <sz val="8"/>
        <color indexed="10"/>
        <rFont val="Book Antiqua"/>
        <family val="1"/>
      </rPr>
      <t xml:space="preserve"> Retained Earnings</t>
    </r>
  </si>
  <si>
    <r>
      <t xml:space="preserve"> Totali i Kapitaleve të veta </t>
    </r>
    <r>
      <rPr>
        <sz val="8"/>
        <color indexed="10"/>
        <rFont val="Book Antiqua"/>
        <family val="1"/>
      </rPr>
      <t>Total Equity</t>
    </r>
  </si>
  <si>
    <r>
      <t>Pozicioni më 31 dhjetor 2012</t>
    </r>
    <r>
      <rPr>
        <sz val="8"/>
        <color indexed="8"/>
        <rFont val="Book Antiqua"/>
        <family val="1"/>
      </rPr>
      <t xml:space="preserve">  </t>
    </r>
    <r>
      <rPr>
        <sz val="8"/>
        <color indexed="10"/>
        <rFont val="Book Antiqua"/>
        <family val="1"/>
      </rPr>
      <t>At 31  December 2012</t>
    </r>
  </si>
  <si>
    <t>Efekti i ndryshimeve në  politikat kontabël</t>
  </si>
  <si>
    <t>Pozicioni i rregulluar</t>
  </si>
  <si>
    <r>
      <t>Fitimi  neto i vitit financiar  -</t>
    </r>
    <r>
      <rPr>
        <sz val="8"/>
        <color indexed="10"/>
        <rFont val="Book Antiqua"/>
        <family val="1"/>
      </rPr>
      <t xml:space="preserve"> Net (profit and lose) for the year</t>
    </r>
  </si>
  <si>
    <r>
      <t xml:space="preserve">Dividendët e paguar - </t>
    </r>
    <r>
      <rPr>
        <sz val="8"/>
        <color indexed="10"/>
        <rFont val="Book Antiqua"/>
        <family val="1"/>
      </rPr>
      <t>Dividends paid</t>
    </r>
  </si>
  <si>
    <r>
      <t xml:space="preserve">Rritje e rezervës kapitalit - </t>
    </r>
    <r>
      <rPr>
        <sz val="8"/>
        <color indexed="10"/>
        <rFont val="Book Antiqua"/>
        <family val="1"/>
      </rPr>
      <t>Increase legal reserve</t>
    </r>
  </si>
  <si>
    <r>
      <t xml:space="preserve">Emetimi i aksioneve </t>
    </r>
    <r>
      <rPr>
        <sz val="8"/>
        <color indexed="10"/>
        <rFont val="Book Antiqua"/>
        <family val="1"/>
      </rPr>
      <t>Shares issued</t>
    </r>
  </si>
  <si>
    <r>
      <t>Pozicioni më 31 dhjetor 2013</t>
    </r>
    <r>
      <rPr>
        <sz val="8"/>
        <color indexed="8"/>
        <rFont val="Book Antiqua"/>
        <family val="1"/>
      </rPr>
      <t xml:space="preserve"> </t>
    </r>
    <r>
      <rPr>
        <sz val="8"/>
        <color indexed="10"/>
        <rFont val="Book Antiqua"/>
        <family val="1"/>
      </rPr>
      <t>At 31  December 2013</t>
    </r>
  </si>
  <si>
    <r>
      <t xml:space="preserve">Fitimi  neto për periudhën kontabël - </t>
    </r>
    <r>
      <rPr>
        <sz val="8"/>
        <color indexed="10"/>
        <rFont val="Book Antiqua"/>
        <family val="1"/>
      </rPr>
      <t>Net (profit and lose) for the year</t>
    </r>
  </si>
  <si>
    <r>
      <t>Dividendët e paguar -</t>
    </r>
    <r>
      <rPr>
        <sz val="8"/>
        <color indexed="10"/>
        <rFont val="Book Antiqua"/>
        <family val="1"/>
      </rPr>
      <t xml:space="preserve"> Dividends paid</t>
    </r>
  </si>
  <si>
    <r>
      <t>Emetimi i aksioneve</t>
    </r>
    <r>
      <rPr>
        <sz val="8"/>
        <color indexed="10"/>
        <rFont val="Book Antiqua"/>
        <family val="1"/>
      </rPr>
      <t xml:space="preserve"> Shares issued</t>
    </r>
  </si>
  <si>
    <r>
      <t xml:space="preserve">Pozicioni më 31 dhjetor 2014 </t>
    </r>
    <r>
      <rPr>
        <sz val="8"/>
        <color indexed="10"/>
        <rFont val="Book Antiqua"/>
        <family val="1"/>
      </rPr>
      <t>At 31  December 2014</t>
    </r>
  </si>
  <si>
    <t>Huara te tjera</t>
  </si>
  <si>
    <t>Fitim/Humbja e vitit</t>
  </si>
  <si>
    <t>Pasqyrat financiare jane pergatitur ne perputhje me ligjin nr.8438, date 28.12.1998 i ndryshuar per "Tatimin mbi te</t>
  </si>
  <si>
    <t xml:space="preserve">ardhurat, ligjit 9228, date 29.04.2004 "Per kontabilitetin dhe pasqyrat financiare", Standartet kombetare te  </t>
  </si>
  <si>
    <t>kontabilitetit (SKK2).</t>
  </si>
  <si>
    <t>Baza e pergatitjes se PF, (SSK 1,1-3)</t>
  </si>
  <si>
    <t>Parimet baze per pergatitjen e pasqyrave financiare (SKK 1: 40-90)</t>
  </si>
  <si>
    <t>Bilanci ne fund te vitit eshte pergatitur ne nje format te ri i cili eshte ne perputhje me rregullat aktuale kontabile.</t>
  </si>
  <si>
    <t xml:space="preserve">Pasqyrat financiare perbehen nga aktivet, detyrimet, kapitali, te ardhurat dhe shpenzimet e shoqerise. </t>
  </si>
  <si>
    <t>Deklarimet financiare jane te shprehura ne leke. Nuk ka veprime ne valute.</t>
  </si>
  <si>
    <t>Aktivet</t>
  </si>
  <si>
    <t>Pasivet</t>
  </si>
  <si>
    <t>Pozicioni financiar i rideklaruar më 1 janar 2018</t>
  </si>
  <si>
    <r>
      <rPr>
        <b/>
        <sz val="10"/>
        <rFont val="Arial"/>
        <family val="2"/>
      </rPr>
      <t>Mjetet monetare,</t>
    </r>
    <r>
      <rPr>
        <sz val="10"/>
        <rFont val="Arial"/>
        <family val="2"/>
      </rPr>
      <t xml:space="preserve"> per qellim te pasqyres se fluksit te parse, mjetet monetare perbehen nga gjendja ne banke</t>
    </r>
  </si>
  <si>
    <t>Fitimi / Humbja e vitit 2019</t>
  </si>
  <si>
    <t>06,02,2020</t>
  </si>
  <si>
    <t xml:space="preserve">     Pasqyra e Pozicionit Financiar (Bilanci)</t>
  </si>
  <si>
    <t xml:space="preserve"> Pasqyra e Performancës</t>
  </si>
  <si>
    <t>Te tjera</t>
  </si>
  <si>
    <t>ALTECH CONSTRUKSION</t>
  </si>
  <si>
    <t>K 81321050I</t>
  </si>
  <si>
    <t>Tirane, Rr Kavajes, Njesi Bashkiake Nr.6</t>
  </si>
  <si>
    <t>QKB</t>
  </si>
  <si>
    <t>Tregeti me shumice e pakice alumin, punim I tyre</t>
  </si>
  <si>
    <t>import-eksport alumini,ndertime,rikonstruksione</t>
  </si>
  <si>
    <t xml:space="preserve">import eksport minerale skrap dhe cdo aktivitet tjeter </t>
  </si>
  <si>
    <t>ne perputhje me legjislacionin ne fuqi</t>
  </si>
  <si>
    <t>ALTECH CONSTRUKSION  Pasqyra e Pozicionit Financiar (Bilanci)</t>
  </si>
  <si>
    <t>EDISON BALLA</t>
  </si>
  <si>
    <t>(   _Anxhela KARCANAJ)</t>
  </si>
  <si>
    <t>(EDISON BALLA)</t>
  </si>
  <si>
    <t>Mjete monetare dhe ekuivalentë të mjeteve monetare më 1 janar 2019</t>
  </si>
  <si>
    <t>Mjete monetare dhe ekuivalentë të mjeteve monetare më 31 dhjetor 2020</t>
  </si>
  <si>
    <t>Pozicioni financiar më 31 dhjetor 2018</t>
  </si>
  <si>
    <t>Pozicioni financiar i rideklaruar më 1 janar 2019</t>
  </si>
  <si>
    <t>Pozicioni financiar i rideklaruar më 31 dhjetor 2019</t>
  </si>
  <si>
    <t>Fitimi / Humbja e vitit 2020</t>
  </si>
  <si>
    <t>Pozicioni financiar më 31 dhjetor 2020</t>
  </si>
  <si>
    <t>Viti   2020</t>
  </si>
  <si>
    <t>01.01.2020</t>
  </si>
  <si>
    <t>31.12.2020</t>
  </si>
  <si>
    <t xml:space="preserve">tvsh kreditore  2020 ne shumen 6 133 057.99 leke, </t>
  </si>
  <si>
    <t xml:space="preserve">Detyrimet afat shkurta, perfshijne detyrimet ndaj te treteve 31 431 937 leke, detyrime tatimore 150 307 leke, </t>
  </si>
  <si>
    <t xml:space="preserve">  sigurimet shoqerore+paga personeli 541 565 leke, </t>
  </si>
  <si>
    <t>Kapitali paraqitet rezerva te tjera 13 446 333 leke, fitimi neto i vitit 2020 eshte 3 127 812 leke.</t>
  </si>
  <si>
    <r>
      <rPr>
        <b/>
        <sz val="10"/>
        <rFont val="Arial"/>
        <family val="2"/>
      </rPr>
      <t>Te drejta te arketueshme,</t>
    </r>
    <r>
      <rPr>
        <sz val="10"/>
        <rFont val="Arial"/>
        <family val="2"/>
      </rPr>
      <t xml:space="preserve"> shoqeria ka te drejta te arketueshme ne shumen 11 442 667 leke.</t>
    </r>
  </si>
  <si>
    <t xml:space="preserve"> dhe arke ne shumen 32 798 826leke</t>
  </si>
  <si>
    <r>
      <rPr>
        <b/>
        <sz val="10"/>
        <rFont val="Arial"/>
        <family val="2"/>
      </rPr>
      <t>Inventare,</t>
    </r>
    <r>
      <rPr>
        <sz val="10"/>
        <rFont val="Arial"/>
        <family val="2"/>
      </rPr>
      <t xml:space="preserve"> shoqeria ka gjendja te materialeve 22 4040 032 , AQT-ve per vleren neto 8 012 716  leke</t>
    </r>
  </si>
  <si>
    <t>Pasq+A2:E32yra   e   Fluksit   te Mjeteve   Monetare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</si>
</sst>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40">
    <font>
      <sz val="10"/>
      <name val="Arial"/>
    </font>
    <font>
      <sz val="10"/>
      <name val="Arial"/>
      <family val="2"/>
    </font>
    <font>
      <sz val="12"/>
      <name val="Arial"/>
      <family val="2"/>
    </font>
    <font>
      <u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u/>
      <sz val="14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i/>
      <sz val="14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i/>
      <sz val="12"/>
      <name val="Arial"/>
      <family val="2"/>
    </font>
    <font>
      <sz val="9"/>
      <name val="Arial"/>
      <family val="2"/>
    </font>
    <font>
      <b/>
      <sz val="26"/>
      <name val="Arial Narrow"/>
      <family val="2"/>
    </font>
    <font>
      <b/>
      <sz val="26"/>
      <name val="Arial"/>
      <family val="2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b/>
      <sz val="9"/>
      <name val="Arial"/>
      <family val="2"/>
    </font>
    <font>
      <b/>
      <sz val="8"/>
      <color indexed="8"/>
      <name val="Book Antiqua"/>
      <family val="1"/>
    </font>
    <font>
      <b/>
      <sz val="8"/>
      <name val="Book Antiqua"/>
      <family val="1"/>
    </font>
    <font>
      <sz val="8"/>
      <name val="Book Antiqua"/>
      <family val="1"/>
    </font>
    <font>
      <sz val="8"/>
      <color indexed="8"/>
      <name val="Book Antiqua"/>
      <family val="1"/>
    </font>
    <font>
      <sz val="8"/>
      <color indexed="10"/>
      <name val="Book Antiqua"/>
      <family val="1"/>
    </font>
    <font>
      <sz val="6"/>
      <color indexed="10"/>
      <name val="Book Antiqua"/>
      <family val="1"/>
    </font>
    <font>
      <b/>
      <sz val="8"/>
      <color indexed="63"/>
      <name val="Book Antiqua"/>
      <family val="1"/>
    </font>
    <font>
      <sz val="8"/>
      <color indexed="12"/>
      <name val="Book Antiqua"/>
      <family val="1"/>
    </font>
    <font>
      <sz val="8"/>
      <color indexed="63"/>
      <name val="Book Antiqua"/>
      <family val="1"/>
    </font>
    <font>
      <b/>
      <sz val="12"/>
      <name val="Calibri"/>
      <family val="2"/>
      <scheme val="minor"/>
    </font>
    <font>
      <b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5" fillId="0" borderId="0"/>
    <xf numFmtId="43" fontId="1" fillId="0" borderId="0" applyFont="0" applyFill="0" applyBorder="0" applyAlignment="0" applyProtection="0"/>
  </cellStyleXfs>
  <cellXfs count="29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4" fillId="0" borderId="4" xfId="0" applyFont="1" applyBorder="1"/>
    <xf numFmtId="0" fontId="4" fillId="0" borderId="0" xfId="0" applyFont="1" applyBorder="1"/>
    <xf numFmtId="0" fontId="4" fillId="0" borderId="5" xfId="0" applyFont="1" applyBorder="1"/>
    <xf numFmtId="0" fontId="4" fillId="0" borderId="0" xfId="0" applyFont="1"/>
    <xf numFmtId="0" fontId="1" fillId="0" borderId="0" xfId="0" applyFont="1"/>
    <xf numFmtId="0" fontId="5" fillId="0" borderId="4" xfId="0" applyFont="1" applyBorder="1"/>
    <xf numFmtId="0" fontId="5" fillId="0" borderId="9" xfId="0" applyFont="1" applyBorder="1"/>
    <xf numFmtId="0" fontId="5" fillId="0" borderId="5" xfId="0" applyFont="1" applyBorder="1"/>
    <xf numFmtId="0" fontId="5" fillId="0" borderId="0" xfId="0" applyFont="1"/>
    <xf numFmtId="0" fontId="5" fillId="0" borderId="10" xfId="0" applyFont="1" applyBorder="1"/>
    <xf numFmtId="0" fontId="5" fillId="0" borderId="11" xfId="0" applyFont="1" applyBorder="1"/>
    <xf numFmtId="0" fontId="5" fillId="0" borderId="10" xfId="0" applyFont="1" applyFill="1" applyBorder="1"/>
    <xf numFmtId="0" fontId="5" fillId="0" borderId="12" xfId="0" applyFont="1" applyBorder="1"/>
    <xf numFmtId="0" fontId="5" fillId="0" borderId="13" xfId="0" applyFont="1" applyBorder="1"/>
    <xf numFmtId="0" fontId="7" fillId="0" borderId="14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9" fillId="0" borderId="11" xfId="0" applyFont="1" applyBorder="1"/>
    <xf numFmtId="0" fontId="0" fillId="0" borderId="0" xfId="0" applyBorder="1" applyAlignment="1"/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" fillId="0" borderId="4" xfId="0" applyFont="1" applyBorder="1"/>
    <xf numFmtId="0" fontId="4" fillId="0" borderId="0" xfId="0" applyFont="1" applyBorder="1" applyAlignment="1">
      <alignment vertical="center"/>
    </xf>
    <xf numFmtId="0" fontId="0" fillId="0" borderId="0" xfId="0" applyAlignment="1">
      <alignment horizontal="center"/>
    </xf>
    <xf numFmtId="0" fontId="4" fillId="0" borderId="15" xfId="0" applyFont="1" applyBorder="1"/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left"/>
    </xf>
    <xf numFmtId="3" fontId="4" fillId="0" borderId="18" xfId="0" applyNumberFormat="1" applyFont="1" applyBorder="1"/>
    <xf numFmtId="0" fontId="9" fillId="0" borderId="0" xfId="0" applyFont="1" applyBorder="1" applyAlignment="1">
      <alignment vertical="center"/>
    </xf>
    <xf numFmtId="0" fontId="5" fillId="0" borderId="11" xfId="0" applyFont="1" applyBorder="1" applyAlignment="1"/>
    <xf numFmtId="0" fontId="9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1" fillId="0" borderId="5" xfId="0" applyFont="1" applyBorder="1"/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12" fillId="0" borderId="15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15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3" fontId="4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3" fontId="4" fillId="0" borderId="0" xfId="0" applyNumberFormat="1" applyFont="1"/>
    <xf numFmtId="0" fontId="12" fillId="0" borderId="3" xfId="0" applyFont="1" applyBorder="1" applyAlignment="1">
      <alignment vertical="center"/>
    </xf>
    <xf numFmtId="0" fontId="11" fillId="0" borderId="0" xfId="0" applyFont="1" applyAlignment="1">
      <alignment horizontal="left"/>
    </xf>
    <xf numFmtId="0" fontId="11" fillId="0" borderId="17" xfId="0" applyFont="1" applyBorder="1" applyAlignment="1">
      <alignment horizontal="left"/>
    </xf>
    <xf numFmtId="0" fontId="14" fillId="0" borderId="0" xfId="0" applyFont="1" applyAlignment="1">
      <alignment horizontal="left" vertical="center"/>
    </xf>
    <xf numFmtId="0" fontId="12" fillId="0" borderId="15" xfId="0" applyFont="1" applyBorder="1" applyAlignment="1">
      <alignment horizontal="center"/>
    </xf>
    <xf numFmtId="0" fontId="12" fillId="0" borderId="15" xfId="0" applyFont="1" applyBorder="1" applyAlignment="1">
      <alignment horizontal="left"/>
    </xf>
    <xf numFmtId="0" fontId="13" fillId="0" borderId="11" xfId="0" applyFont="1" applyBorder="1"/>
    <xf numFmtId="0" fontId="13" fillId="0" borderId="10" xfId="0" applyFont="1" applyBorder="1"/>
    <xf numFmtId="0" fontId="26" fillId="0" borderId="0" xfId="0" applyFont="1" applyAlignment="1">
      <alignment vertical="center"/>
    </xf>
    <xf numFmtId="0" fontId="27" fillId="0" borderId="0" xfId="1" applyFont="1"/>
    <xf numFmtId="0" fontId="27" fillId="0" borderId="0" xfId="1" applyFont="1" applyAlignment="1">
      <alignment vertical="center"/>
    </xf>
    <xf numFmtId="0" fontId="27" fillId="0" borderId="18" xfId="1" applyFont="1" applyBorder="1"/>
    <xf numFmtId="0" fontId="17" fillId="0" borderId="18" xfId="1" applyFont="1" applyBorder="1" applyAlignment="1">
      <alignment vertical="center" textRotation="90" wrapText="1"/>
    </xf>
    <xf numFmtId="0" fontId="18" fillId="0" borderId="18" xfId="1" applyFont="1" applyBorder="1" applyAlignment="1">
      <alignment horizontal="center" vertical="center" textRotation="90"/>
    </xf>
    <xf numFmtId="0" fontId="18" fillId="0" borderId="18" xfId="1" applyFont="1" applyBorder="1" applyAlignment="1">
      <alignment horizontal="center" vertical="center" textRotation="90" wrapText="1"/>
    </xf>
    <xf numFmtId="0" fontId="19" fillId="0" borderId="18" xfId="0" applyFont="1" applyBorder="1" applyAlignment="1">
      <alignment horizontal="center" vertical="center"/>
    </xf>
    <xf numFmtId="0" fontId="18" fillId="0" borderId="18" xfId="1" applyFont="1" applyBorder="1" applyAlignment="1">
      <alignment vertical="center" wrapText="1"/>
    </xf>
    <xf numFmtId="0" fontId="18" fillId="0" borderId="18" xfId="1" applyFont="1" applyBorder="1" applyAlignment="1">
      <alignment horizontal="center" vertical="center" wrapText="1"/>
    </xf>
    <xf numFmtId="0" fontId="17" fillId="0" borderId="18" xfId="1" applyFont="1" applyBorder="1" applyAlignment="1">
      <alignment vertical="center" wrapText="1"/>
    </xf>
    <xf numFmtId="0" fontId="11" fillId="0" borderId="15" xfId="0" applyFont="1" applyBorder="1" applyAlignment="1">
      <alignment vertical="center"/>
    </xf>
    <xf numFmtId="1" fontId="11" fillId="0" borderId="3" xfId="0" applyNumberFormat="1" applyFont="1" applyBorder="1" applyAlignment="1">
      <alignment horizontal="center" vertical="center"/>
    </xf>
    <xf numFmtId="3" fontId="4" fillId="0" borderId="18" xfId="0" applyNumberFormat="1" applyFont="1" applyBorder="1" applyAlignment="1">
      <alignment vertical="center"/>
    </xf>
    <xf numFmtId="0" fontId="4" fillId="0" borderId="18" xfId="0" applyFont="1" applyBorder="1" applyAlignment="1">
      <alignment horizontal="center" vertical="center"/>
    </xf>
    <xf numFmtId="3" fontId="4" fillId="0" borderId="18" xfId="0" applyNumberFormat="1" applyFont="1" applyBorder="1" applyAlignment="1">
      <alignment horizontal="center" vertical="center"/>
    </xf>
    <xf numFmtId="3" fontId="11" fillId="0" borderId="18" xfId="0" applyNumberFormat="1" applyFont="1" applyBorder="1" applyAlignment="1">
      <alignment horizontal="center" vertical="center"/>
    </xf>
    <xf numFmtId="0" fontId="11" fillId="0" borderId="19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19" xfId="0" applyFont="1" applyBorder="1" applyAlignment="1">
      <alignment horizontal="center" vertical="center"/>
    </xf>
    <xf numFmtId="0" fontId="4" fillId="0" borderId="16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12" fillId="0" borderId="16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20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11" fillId="0" borderId="6" xfId="0" applyFont="1" applyBorder="1" applyAlignment="1">
      <alignment horizontal="left" vertical="center"/>
    </xf>
    <xf numFmtId="0" fontId="12" fillId="0" borderId="3" xfId="0" applyFont="1" applyBorder="1" applyAlignment="1">
      <alignment horizontal="left" vertical="center"/>
    </xf>
    <xf numFmtId="0" fontId="12" fillId="0" borderId="8" xfId="0" applyFont="1" applyBorder="1" applyAlignment="1">
      <alignment horizontal="left" vertical="center"/>
    </xf>
    <xf numFmtId="0" fontId="4" fillId="0" borderId="16" xfId="0" applyFont="1" applyBorder="1" applyAlignment="1">
      <alignment horizontal="center" vertical="center"/>
    </xf>
    <xf numFmtId="0" fontId="4" fillId="0" borderId="16" xfId="0" applyFont="1" applyBorder="1" applyAlignment="1">
      <alignment vertical="center"/>
    </xf>
    <xf numFmtId="0" fontId="12" fillId="0" borderId="16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19" fillId="0" borderId="16" xfId="0" applyFont="1" applyBorder="1" applyAlignment="1">
      <alignment horizontal="center" vertical="center"/>
    </xf>
    <xf numFmtId="0" fontId="4" fillId="0" borderId="15" xfId="0" applyFont="1" applyBorder="1" applyAlignment="1">
      <alignment vertical="center"/>
    </xf>
    <xf numFmtId="0" fontId="4" fillId="0" borderId="17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3" fontId="4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right"/>
    </xf>
    <xf numFmtId="3" fontId="4" fillId="0" borderId="0" xfId="0" applyNumberFormat="1" applyFont="1" applyBorder="1"/>
    <xf numFmtId="0" fontId="11" fillId="0" borderId="0" xfId="0" applyFont="1"/>
    <xf numFmtId="0" fontId="11" fillId="0" borderId="20" xfId="0" applyFont="1" applyBorder="1" applyAlignment="1">
      <alignment horizontal="center" vertical="center"/>
    </xf>
    <xf numFmtId="0" fontId="4" fillId="0" borderId="18" xfId="0" applyFont="1" applyBorder="1" applyAlignment="1">
      <alignment vertical="center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21" fillId="0" borderId="4" xfId="0" applyFont="1" applyBorder="1"/>
    <xf numFmtId="0" fontId="21" fillId="0" borderId="0" xfId="0" applyFont="1" applyBorder="1"/>
    <xf numFmtId="0" fontId="21" fillId="0" borderId="7" xfId="0" applyFont="1" applyBorder="1"/>
    <xf numFmtId="0" fontId="21" fillId="0" borderId="7" xfId="0" applyFont="1" applyBorder="1" applyAlignment="1">
      <alignment horizontal="right"/>
    </xf>
    <xf numFmtId="0" fontId="21" fillId="0" borderId="5" xfId="0" applyFont="1" applyBorder="1"/>
    <xf numFmtId="0" fontId="21" fillId="0" borderId="0" xfId="0" applyFont="1"/>
    <xf numFmtId="0" fontId="21" fillId="0" borderId="2" xfId="0" applyFont="1" applyBorder="1" applyAlignment="1">
      <alignment horizontal="right"/>
    </xf>
    <xf numFmtId="0" fontId="21" fillId="0" borderId="2" xfId="0" applyFont="1" applyBorder="1" applyAlignment="1">
      <alignment horizontal="center"/>
    </xf>
    <xf numFmtId="0" fontId="21" fillId="0" borderId="2" xfId="0" applyFont="1" applyBorder="1"/>
    <xf numFmtId="0" fontId="21" fillId="0" borderId="16" xfId="0" applyFont="1" applyBorder="1"/>
    <xf numFmtId="0" fontId="21" fillId="0" borderId="0" xfId="0" applyNumberFormat="1" applyFont="1" applyBorder="1" applyAlignment="1">
      <alignment horizontal="center"/>
    </xf>
    <xf numFmtId="0" fontId="23" fillId="0" borderId="0" xfId="0" applyFont="1" applyBorder="1" applyAlignment="1">
      <alignment horizontal="center"/>
    </xf>
    <xf numFmtId="0" fontId="2" fillId="0" borderId="4" xfId="0" applyFont="1" applyBorder="1"/>
    <xf numFmtId="0" fontId="2" fillId="0" borderId="0" xfId="0" applyFont="1" applyBorder="1"/>
    <xf numFmtId="0" fontId="2" fillId="0" borderId="5" xfId="0" applyFont="1" applyBorder="1"/>
    <xf numFmtId="0" fontId="2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2" fillId="0" borderId="0" xfId="0" applyFont="1" applyAlignment="1">
      <alignment horizontal="center"/>
    </xf>
    <xf numFmtId="0" fontId="14" fillId="0" borderId="18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/>
    </xf>
    <xf numFmtId="0" fontId="14" fillId="0" borderId="19" xfId="0" applyFont="1" applyBorder="1" applyAlignment="1">
      <alignment vertical="center"/>
    </xf>
    <xf numFmtId="0" fontId="14" fillId="0" borderId="18" xfId="0" applyFont="1" applyBorder="1" applyAlignment="1">
      <alignment vertical="center"/>
    </xf>
    <xf numFmtId="0" fontId="24" fillId="0" borderId="0" xfId="0" applyFont="1" applyBorder="1"/>
    <xf numFmtId="0" fontId="21" fillId="0" borderId="7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21" fillId="0" borderId="16" xfId="0" applyFont="1" applyBorder="1" applyAlignment="1">
      <alignment horizontal="center"/>
    </xf>
    <xf numFmtId="0" fontId="11" fillId="0" borderId="17" xfId="0" applyFont="1" applyBorder="1" applyAlignment="1">
      <alignment horizontal="center" vertical="center"/>
    </xf>
    <xf numFmtId="0" fontId="11" fillId="0" borderId="17" xfId="0" applyFont="1" applyBorder="1" applyAlignment="1">
      <alignment horizontal="left" vertical="center"/>
    </xf>
    <xf numFmtId="0" fontId="11" fillId="0" borderId="16" xfId="0" applyFont="1" applyBorder="1" applyAlignment="1">
      <alignment horizontal="left" vertical="center"/>
    </xf>
    <xf numFmtId="0" fontId="11" fillId="0" borderId="18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right"/>
    </xf>
    <xf numFmtId="0" fontId="1" fillId="0" borderId="0" xfId="0" applyFont="1" applyFill="1" applyBorder="1"/>
    <xf numFmtId="0" fontId="1" fillId="0" borderId="0" xfId="0" applyFont="1" applyBorder="1"/>
    <xf numFmtId="3" fontId="11" fillId="0" borderId="18" xfId="0" applyNumberFormat="1" applyFont="1" applyBorder="1" applyAlignment="1">
      <alignment vertical="center"/>
    </xf>
    <xf numFmtId="0" fontId="28" fillId="0" borderId="7" xfId="0" applyFont="1" applyBorder="1"/>
    <xf numFmtId="0" fontId="28" fillId="0" borderId="16" xfId="0" applyFont="1" applyBorder="1"/>
    <xf numFmtId="3" fontId="0" fillId="0" borderId="0" xfId="0" applyNumberFormat="1"/>
    <xf numFmtId="3" fontId="31" fillId="0" borderId="36" xfId="2" applyNumberFormat="1" applyFont="1" applyFill="1" applyBorder="1" applyAlignment="1">
      <alignment horizontal="right" vertical="justify" wrapText="1"/>
    </xf>
    <xf numFmtId="164" fontId="0" fillId="0" borderId="0" xfId="0" applyNumberFormat="1"/>
    <xf numFmtId="0" fontId="31" fillId="0" borderId="22" xfId="0" applyNumberFormat="1" applyFont="1" applyBorder="1" applyAlignment="1">
      <alignment horizontal="left" vertical="justify" wrapText="1"/>
    </xf>
    <xf numFmtId="0" fontId="31" fillId="0" borderId="23" xfId="0" applyNumberFormat="1" applyFont="1" applyBorder="1" applyAlignment="1">
      <alignment horizontal="left" vertical="justify" wrapText="1"/>
    </xf>
    <xf numFmtId="0" fontId="30" fillId="0" borderId="24" xfId="0" applyNumberFormat="1" applyFont="1" applyBorder="1" applyAlignment="1">
      <alignment horizontal="center" vertical="justify" wrapText="1"/>
    </xf>
    <xf numFmtId="0" fontId="32" fillId="0" borderId="34" xfId="0" applyNumberFormat="1" applyFont="1" applyBorder="1" applyAlignment="1">
      <alignment horizontal="left" vertical="justify" wrapText="1"/>
    </xf>
    <xf numFmtId="0" fontId="31" fillId="0" borderId="34" xfId="0" applyNumberFormat="1" applyFont="1" applyBorder="1" applyAlignment="1">
      <alignment horizontal="center" vertical="justify" wrapText="1"/>
    </xf>
    <xf numFmtId="0" fontId="31" fillId="0" borderId="22" xfId="0" applyNumberFormat="1" applyFont="1" applyBorder="1" applyAlignment="1">
      <alignment horizontal="center" vertical="justify" wrapText="1"/>
    </xf>
    <xf numFmtId="0" fontId="32" fillId="0" borderId="30" xfId="0" applyNumberFormat="1" applyFont="1" applyBorder="1" applyAlignment="1">
      <alignment horizontal="center" vertical="justify" wrapText="1"/>
    </xf>
    <xf numFmtId="0" fontId="32" fillId="0" borderId="25" xfId="0" applyNumberFormat="1" applyFont="1" applyBorder="1" applyAlignment="1">
      <alignment horizontal="center" vertical="justify" wrapText="1"/>
    </xf>
    <xf numFmtId="0" fontId="32" fillId="0" borderId="34" xfId="0" applyNumberFormat="1" applyFont="1" applyBorder="1" applyAlignment="1">
      <alignment horizontal="center" vertical="justify" wrapText="1"/>
    </xf>
    <xf numFmtId="0" fontId="29" fillId="0" borderId="34" xfId="0" applyNumberFormat="1" applyFont="1" applyBorder="1" applyAlignment="1">
      <alignment horizontal="left" vertical="justify" wrapText="1"/>
    </xf>
    <xf numFmtId="164" fontId="29" fillId="0" borderId="25" xfId="2" applyNumberFormat="1" applyFont="1" applyBorder="1" applyAlignment="1">
      <alignment horizontal="left" vertical="center" wrapText="1"/>
    </xf>
    <xf numFmtId="164" fontId="29" fillId="0" borderId="30" xfId="2" applyNumberFormat="1" applyFont="1" applyBorder="1" applyAlignment="1">
      <alignment horizontal="left" vertical="center" wrapText="1"/>
    </xf>
    <xf numFmtId="164" fontId="29" fillId="0" borderId="34" xfId="2" applyNumberFormat="1" applyFont="1" applyBorder="1" applyAlignment="1">
      <alignment horizontal="left" vertical="center" wrapText="1"/>
    </xf>
    <xf numFmtId="164" fontId="32" fillId="0" borderId="27" xfId="2" applyNumberFormat="1" applyFont="1" applyBorder="1" applyAlignment="1">
      <alignment horizontal="left" vertical="center" wrapText="1"/>
    </xf>
    <xf numFmtId="164" fontId="35" fillId="0" borderId="34" xfId="2" applyNumberFormat="1" applyFont="1" applyBorder="1" applyAlignment="1">
      <alignment horizontal="left" vertical="center" wrapText="1"/>
    </xf>
    <xf numFmtId="0" fontId="31" fillId="0" borderId="27" xfId="0" applyNumberFormat="1" applyFont="1" applyBorder="1" applyAlignment="1">
      <alignment horizontal="left" vertical="justify" wrapText="1"/>
    </xf>
    <xf numFmtId="164" fontId="32" fillId="0" borderId="25" xfId="2" applyNumberFormat="1" applyFont="1" applyBorder="1" applyAlignment="1">
      <alignment horizontal="left" vertical="center" wrapText="1"/>
    </xf>
    <xf numFmtId="164" fontId="32" fillId="0" borderId="30" xfId="2" applyNumberFormat="1" applyFont="1" applyBorder="1" applyAlignment="1">
      <alignment horizontal="left" vertical="center" wrapText="1"/>
    </xf>
    <xf numFmtId="164" fontId="36" fillId="0" borderId="25" xfId="2" applyNumberFormat="1" applyFont="1" applyBorder="1" applyAlignment="1">
      <alignment horizontal="left" vertical="center" wrapText="1"/>
    </xf>
    <xf numFmtId="164" fontId="32" fillId="0" borderId="35" xfId="2" applyNumberFormat="1" applyFont="1" applyBorder="1" applyAlignment="1">
      <alignment horizontal="left" vertical="center" wrapText="1"/>
    </xf>
    <xf numFmtId="164" fontId="29" fillId="0" borderId="22" xfId="2" applyNumberFormat="1" applyFont="1" applyBorder="1" applyAlignment="1">
      <alignment horizontal="left" vertical="center" wrapText="1"/>
    </xf>
    <xf numFmtId="164" fontId="29" fillId="0" borderId="23" xfId="2" applyNumberFormat="1" applyFont="1" applyBorder="1" applyAlignment="1">
      <alignment horizontal="left" vertical="center" wrapText="1"/>
    </xf>
    <xf numFmtId="164" fontId="31" fillId="0" borderId="27" xfId="2" applyNumberFormat="1" applyFont="1" applyBorder="1" applyAlignment="1">
      <alignment horizontal="left" vertical="center" wrapText="1"/>
    </xf>
    <xf numFmtId="164" fontId="31" fillId="0" borderId="7" xfId="2" applyNumberFormat="1" applyFont="1" applyBorder="1" applyAlignment="1">
      <alignment horizontal="left" vertical="center" wrapText="1"/>
    </xf>
    <xf numFmtId="164" fontId="37" fillId="0" borderId="32" xfId="2" applyNumberFormat="1" applyFont="1" applyBorder="1" applyAlignment="1">
      <alignment horizontal="left" vertical="center" wrapText="1"/>
    </xf>
    <xf numFmtId="0" fontId="31" fillId="0" borderId="28" xfId="0" applyNumberFormat="1" applyFont="1" applyBorder="1" applyAlignment="1">
      <alignment horizontal="left" vertical="justify" wrapText="1"/>
    </xf>
    <xf numFmtId="164" fontId="31" fillId="0" borderId="28" xfId="2" applyNumberFormat="1" applyFont="1" applyBorder="1" applyAlignment="1">
      <alignment horizontal="left" vertical="center" wrapText="1"/>
    </xf>
    <xf numFmtId="164" fontId="31" fillId="0" borderId="16" xfId="2" applyNumberFormat="1" applyFont="1" applyBorder="1" applyAlignment="1">
      <alignment horizontal="left" vertical="center" wrapText="1"/>
    </xf>
    <xf numFmtId="164" fontId="37" fillId="0" borderId="33" xfId="2" applyNumberFormat="1" applyFont="1" applyBorder="1" applyAlignment="1">
      <alignment horizontal="left" vertical="center" wrapText="1"/>
    </xf>
    <xf numFmtId="0" fontId="32" fillId="0" borderId="28" xfId="0" applyNumberFormat="1" applyFont="1" applyBorder="1" applyAlignment="1">
      <alignment horizontal="left" vertical="justify" wrapText="1"/>
    </xf>
    <xf numFmtId="164" fontId="32" fillId="0" borderId="28" xfId="2" applyNumberFormat="1" applyFont="1" applyBorder="1" applyAlignment="1">
      <alignment horizontal="left" vertical="center" wrapText="1"/>
    </xf>
    <xf numFmtId="164" fontId="37" fillId="0" borderId="28" xfId="2" applyNumberFormat="1" applyFont="1" applyBorder="1" applyAlignment="1">
      <alignment horizontal="left" vertical="center" wrapText="1"/>
    </xf>
    <xf numFmtId="0" fontId="32" fillId="0" borderId="37" xfId="0" applyNumberFormat="1" applyFont="1" applyBorder="1" applyAlignment="1">
      <alignment horizontal="left" vertical="justify" wrapText="1"/>
    </xf>
    <xf numFmtId="164" fontId="31" fillId="0" borderId="37" xfId="2" applyNumberFormat="1" applyFont="1" applyBorder="1" applyAlignment="1">
      <alignment horizontal="left" vertical="center" wrapText="1"/>
    </xf>
    <xf numFmtId="164" fontId="31" fillId="0" borderId="2" xfId="2" applyNumberFormat="1" applyFont="1" applyBorder="1" applyAlignment="1">
      <alignment horizontal="left" vertical="center" wrapText="1"/>
    </xf>
    <xf numFmtId="164" fontId="37" fillId="0" borderId="37" xfId="2" applyNumberFormat="1" applyFont="1" applyBorder="1" applyAlignment="1">
      <alignment horizontal="left" vertical="center" wrapText="1"/>
    </xf>
    <xf numFmtId="3" fontId="29" fillId="0" borderId="34" xfId="2" applyNumberFormat="1" applyFont="1" applyBorder="1" applyAlignment="1">
      <alignment horizontal="right" vertical="center" wrapText="1"/>
    </xf>
    <xf numFmtId="0" fontId="32" fillId="0" borderId="27" xfId="0" applyNumberFormat="1" applyFont="1" applyBorder="1" applyAlignment="1">
      <alignment horizontal="left" vertical="justify" wrapText="1"/>
    </xf>
    <xf numFmtId="164" fontId="32" fillId="0" borderId="26" xfId="2" applyNumberFormat="1" applyFont="1" applyBorder="1" applyAlignment="1">
      <alignment horizontal="left" vertical="center" wrapText="1"/>
    </xf>
    <xf numFmtId="164" fontId="32" fillId="0" borderId="38" xfId="2" applyNumberFormat="1" applyFont="1" applyBorder="1" applyAlignment="1">
      <alignment horizontal="left" vertical="center" wrapText="1"/>
    </xf>
    <xf numFmtId="164" fontId="32" fillId="0" borderId="16" xfId="2" applyNumberFormat="1" applyFont="1" applyBorder="1" applyAlignment="1">
      <alignment horizontal="left" vertical="center" wrapText="1"/>
    </xf>
    <xf numFmtId="3" fontId="36" fillId="0" borderId="28" xfId="2" applyNumberFormat="1" applyFont="1" applyBorder="1" applyAlignment="1">
      <alignment horizontal="right" vertical="center" wrapText="1"/>
    </xf>
    <xf numFmtId="3" fontId="32" fillId="0" borderId="28" xfId="2" applyNumberFormat="1" applyFont="1" applyBorder="1" applyAlignment="1">
      <alignment horizontal="right" vertical="center" wrapText="1"/>
    </xf>
    <xf numFmtId="164" fontId="32" fillId="0" borderId="29" xfId="2" applyNumberFormat="1" applyFont="1" applyBorder="1" applyAlignment="1">
      <alignment horizontal="left" vertical="center" wrapText="1"/>
    </xf>
    <xf numFmtId="164" fontId="32" fillId="0" borderId="39" xfId="2" applyNumberFormat="1" applyFont="1" applyBorder="1" applyAlignment="1">
      <alignment horizontal="left" vertical="center" wrapText="1"/>
    </xf>
    <xf numFmtId="164" fontId="32" fillId="0" borderId="37" xfId="2" applyNumberFormat="1" applyFont="1" applyBorder="1" applyAlignment="1">
      <alignment horizontal="left" vertical="center" wrapText="1"/>
    </xf>
    <xf numFmtId="3" fontId="32" fillId="0" borderId="37" xfId="2" applyNumberFormat="1" applyFont="1" applyBorder="1" applyAlignment="1">
      <alignment horizontal="right" vertical="center" wrapText="1"/>
    </xf>
    <xf numFmtId="164" fontId="29" fillId="0" borderId="24" xfId="2" applyNumberFormat="1" applyFont="1" applyBorder="1" applyAlignment="1">
      <alignment horizontal="left" vertical="center" wrapText="1"/>
    </xf>
    <xf numFmtId="164" fontId="29" fillId="0" borderId="31" xfId="2" applyNumberFormat="1" applyFont="1" applyBorder="1" applyAlignment="1">
      <alignment horizontal="left" vertical="center" wrapText="1"/>
    </xf>
    <xf numFmtId="0" fontId="32" fillId="0" borderId="34" xfId="2" applyNumberFormat="1" applyFont="1" applyBorder="1" applyAlignment="1">
      <alignment horizontal="left" vertical="center" wrapText="1"/>
    </xf>
    <xf numFmtId="0" fontId="32" fillId="0" borderId="22" xfId="2" applyNumberFormat="1" applyFont="1" applyBorder="1" applyAlignment="1">
      <alignment horizontal="left" vertical="center" wrapText="1"/>
    </xf>
    <xf numFmtId="0" fontId="29" fillId="0" borderId="34" xfId="2" applyNumberFormat="1" applyFont="1" applyBorder="1" applyAlignment="1">
      <alignment horizontal="left" vertical="center" wrapText="1"/>
    </xf>
    <xf numFmtId="3" fontId="11" fillId="0" borderId="18" xfId="0" applyNumberFormat="1" applyFont="1" applyBorder="1" applyAlignment="1">
      <alignment horizontal="right" vertical="center"/>
    </xf>
    <xf numFmtId="3" fontId="4" fillId="0" borderId="18" xfId="0" applyNumberFormat="1" applyFont="1" applyBorder="1" applyAlignment="1">
      <alignment horizontal="right" vertical="center"/>
    </xf>
    <xf numFmtId="1" fontId="11" fillId="0" borderId="18" xfId="0" applyNumberFormat="1" applyFont="1" applyBorder="1" applyAlignment="1">
      <alignment horizontal="right" vertical="center"/>
    </xf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3" fontId="4" fillId="0" borderId="18" xfId="0" applyNumberFormat="1" applyFont="1" applyBorder="1" applyAlignment="1">
      <alignment horizontal="right"/>
    </xf>
    <xf numFmtId="3" fontId="11" fillId="0" borderId="0" xfId="0" applyNumberFormat="1" applyFont="1"/>
    <xf numFmtId="3" fontId="11" fillId="0" borderId="0" xfId="0" applyNumberFormat="1" applyFont="1" applyBorder="1" applyAlignment="1">
      <alignment vertical="center"/>
    </xf>
    <xf numFmtId="3" fontId="4" fillId="0" borderId="18" xfId="0" applyNumberFormat="1" applyFont="1" applyFill="1" applyBorder="1" applyAlignment="1">
      <alignment vertical="center"/>
    </xf>
    <xf numFmtId="0" fontId="11" fillId="0" borderId="0" xfId="0" applyFont="1" applyBorder="1"/>
    <xf numFmtId="3" fontId="17" fillId="0" borderId="18" xfId="1" applyNumberFormat="1" applyFont="1" applyBorder="1" applyAlignment="1">
      <alignment horizontal="center" vertical="center" wrapText="1"/>
    </xf>
    <xf numFmtId="3" fontId="18" fillId="0" borderId="18" xfId="1" applyNumberFormat="1" applyFont="1" applyBorder="1" applyAlignment="1">
      <alignment horizontal="center" vertical="center" wrapText="1"/>
    </xf>
    <xf numFmtId="3" fontId="4" fillId="0" borderId="19" xfId="0" applyNumberFormat="1" applyFont="1" applyBorder="1" applyAlignment="1">
      <alignment horizontal="right" vertical="center"/>
    </xf>
    <xf numFmtId="0" fontId="38" fillId="0" borderId="0" xfId="1" applyFont="1" applyAlignment="1">
      <alignment vertical="center"/>
    </xf>
    <xf numFmtId="3" fontId="39" fillId="0" borderId="18" xfId="0" applyNumberFormat="1" applyFont="1" applyBorder="1" applyAlignment="1">
      <alignment vertical="center"/>
    </xf>
    <xf numFmtId="3" fontId="11" fillId="0" borderId="0" xfId="0" applyNumberFormat="1" applyFont="1" applyAlignment="1">
      <alignment horizontal="left"/>
    </xf>
    <xf numFmtId="0" fontId="0" fillId="0" borderId="4" xfId="0" applyBorder="1" applyAlignment="1">
      <alignment horizontal="left"/>
    </xf>
    <xf numFmtId="0" fontId="11" fillId="0" borderId="4" xfId="0" applyFont="1" applyBorder="1"/>
    <xf numFmtId="164" fontId="4" fillId="0" borderId="18" xfId="2" applyNumberFormat="1" applyFont="1" applyBorder="1" applyAlignment="1">
      <alignment vertical="center"/>
    </xf>
    <xf numFmtId="164" fontId="18" fillId="0" borderId="18" xfId="2" applyNumberFormat="1" applyFont="1" applyBorder="1" applyAlignment="1">
      <alignment horizontal="center" vertical="center" wrapText="1"/>
    </xf>
    <xf numFmtId="3" fontId="4" fillId="0" borderId="19" xfId="0" applyNumberFormat="1" applyFont="1" applyBorder="1" applyAlignment="1">
      <alignment horizontal="right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8" fillId="0" borderId="17" xfId="0" applyFont="1" applyBorder="1" applyAlignment="1">
      <alignment horizontal="left"/>
    </xf>
    <xf numFmtId="3" fontId="27" fillId="0" borderId="0" xfId="1" applyNumberFormat="1" applyFont="1"/>
    <xf numFmtId="0" fontId="21" fillId="0" borderId="7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22" fillId="0" borderId="0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46" fontId="21" fillId="0" borderId="0" xfId="0" applyNumberFormat="1" applyFont="1" applyBorder="1" applyAlignment="1">
      <alignment horizontal="center"/>
    </xf>
    <xf numFmtId="0" fontId="21" fillId="0" borderId="16" xfId="0" applyFont="1" applyBorder="1" applyAlignment="1">
      <alignment horizontal="center"/>
    </xf>
    <xf numFmtId="21" fontId="21" fillId="0" borderId="0" xfId="0" applyNumberFormat="1" applyFont="1" applyBorder="1" applyAlignment="1">
      <alignment horizontal="center"/>
    </xf>
    <xf numFmtId="0" fontId="30" fillId="0" borderId="21" xfId="0" applyNumberFormat="1" applyFont="1" applyFill="1" applyBorder="1" applyAlignment="1">
      <alignment horizontal="left" vertical="justify" wrapText="1"/>
    </xf>
    <xf numFmtId="0" fontId="30" fillId="0" borderId="22" xfId="0" applyNumberFormat="1" applyFont="1" applyFill="1" applyBorder="1" applyAlignment="1">
      <alignment horizontal="left" vertical="justify" wrapText="1"/>
    </xf>
    <xf numFmtId="0" fontId="30" fillId="0" borderId="23" xfId="0" applyNumberFormat="1" applyFont="1" applyFill="1" applyBorder="1" applyAlignment="1">
      <alignment horizontal="left" vertical="justify" wrapText="1"/>
    </xf>
    <xf numFmtId="0" fontId="30" fillId="0" borderId="21" xfId="0" applyNumberFormat="1" applyFont="1" applyBorder="1" applyAlignment="1">
      <alignment horizontal="center" vertical="justify" wrapText="1"/>
    </xf>
    <xf numFmtId="0" fontId="31" fillId="0" borderId="22" xfId="0" applyNumberFormat="1" applyFont="1" applyBorder="1" applyAlignment="1">
      <alignment horizontal="center" vertical="justify" wrapText="1"/>
    </xf>
    <xf numFmtId="0" fontId="31" fillId="0" borderId="23" xfId="0" applyNumberFormat="1" applyFont="1" applyBorder="1" applyAlignment="1">
      <alignment horizontal="center" vertical="justify" wrapText="1"/>
    </xf>
    <xf numFmtId="0" fontId="31" fillId="0" borderId="21" xfId="0" applyNumberFormat="1" applyFont="1" applyBorder="1" applyAlignment="1">
      <alignment horizontal="left" vertical="justify" wrapText="1"/>
    </xf>
    <xf numFmtId="0" fontId="31" fillId="0" borderId="22" xfId="0" applyNumberFormat="1" applyFont="1" applyBorder="1" applyAlignment="1">
      <alignment horizontal="left" vertical="justify" wrapText="1"/>
    </xf>
    <xf numFmtId="0" fontId="11" fillId="0" borderId="17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left" vertical="center"/>
    </xf>
    <xf numFmtId="0" fontId="11" fillId="0" borderId="16" xfId="0" applyFont="1" applyBorder="1" applyAlignment="1">
      <alignment horizontal="left" vertical="center"/>
    </xf>
    <xf numFmtId="0" fontId="11" fillId="0" borderId="15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3" fontId="11" fillId="0" borderId="19" xfId="0" applyNumberFormat="1" applyFont="1" applyBorder="1" applyAlignment="1">
      <alignment horizontal="right" vertical="center"/>
    </xf>
    <xf numFmtId="3" fontId="11" fillId="0" borderId="20" xfId="0" applyNumberFormat="1" applyFont="1" applyBorder="1" applyAlignment="1">
      <alignment horizontal="right" vertical="center"/>
    </xf>
    <xf numFmtId="0" fontId="14" fillId="0" borderId="19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/>
    </xf>
    <xf numFmtId="3" fontId="4" fillId="0" borderId="19" xfId="0" applyNumberFormat="1" applyFont="1" applyBorder="1" applyAlignment="1">
      <alignment horizontal="right" vertical="center"/>
    </xf>
    <xf numFmtId="3" fontId="4" fillId="0" borderId="20" xfId="0" applyNumberFormat="1" applyFont="1" applyBorder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6" fillId="0" borderId="18" xfId="1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9" fillId="0" borderId="0" xfId="0" applyFont="1" applyBorder="1" applyAlignment="1">
      <alignment horizontal="left"/>
    </xf>
    <xf numFmtId="0" fontId="9" fillId="0" borderId="0" xfId="0" applyFont="1" applyBorder="1" applyAlignment="1">
      <alignment horizontal="left" vertical="center"/>
    </xf>
  </cellXfs>
  <cellStyles count="3">
    <cellStyle name="Comma" xfId="2" builtinId="3"/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58"/>
  <sheetViews>
    <sheetView topLeftCell="A26" workbookViewId="0">
      <selection activeCell="A2" sqref="A2:J57"/>
    </sheetView>
  </sheetViews>
  <sheetFormatPr defaultColWidth="9.140625" defaultRowHeight="12.75"/>
  <cols>
    <col min="1" max="2" width="9.140625" style="16"/>
    <col min="3" max="3" width="9.42578125" style="16" customWidth="1"/>
    <col min="4" max="4" width="11.42578125" style="16" customWidth="1"/>
    <col min="5" max="5" width="12.85546875" style="16" customWidth="1"/>
    <col min="6" max="6" width="5.42578125" style="16" customWidth="1"/>
    <col min="7" max="8" width="9.140625" style="16"/>
    <col min="9" max="9" width="3.140625" style="16" customWidth="1"/>
    <col min="10" max="10" width="9.140625" style="16"/>
    <col min="11" max="11" width="1.85546875" style="16" customWidth="1"/>
    <col min="12" max="16384" width="9.140625" style="16"/>
  </cols>
  <sheetData>
    <row r="1" spans="1:10" ht="6.75" customHeight="1"/>
    <row r="2" spans="1:10">
      <c r="A2" s="116"/>
      <c r="B2" s="117"/>
      <c r="C2" s="117"/>
      <c r="D2" s="117"/>
      <c r="E2" s="117"/>
      <c r="F2" s="117"/>
      <c r="G2" s="117"/>
      <c r="H2" s="117"/>
      <c r="I2" s="117"/>
      <c r="J2" s="118"/>
    </row>
    <row r="3" spans="1:10" s="124" customFormat="1" ht="14.1" customHeight="1">
      <c r="A3" s="119"/>
      <c r="B3" s="120" t="s">
        <v>0</v>
      </c>
      <c r="C3" s="120"/>
      <c r="D3" s="120"/>
      <c r="E3" s="161" t="s">
        <v>305</v>
      </c>
      <c r="F3" s="122"/>
      <c r="G3" s="147"/>
      <c r="H3" s="121"/>
      <c r="I3" s="120"/>
      <c r="J3" s="123"/>
    </row>
    <row r="4" spans="1:10" s="124" customFormat="1" ht="14.1" customHeight="1">
      <c r="A4" s="119"/>
      <c r="B4" s="120" t="s">
        <v>1</v>
      </c>
      <c r="C4" s="120"/>
      <c r="D4" s="120"/>
      <c r="E4" s="161" t="s">
        <v>306</v>
      </c>
      <c r="F4" s="125"/>
      <c r="G4" s="126"/>
      <c r="H4" s="127"/>
      <c r="I4" s="127"/>
      <c r="J4" s="123"/>
    </row>
    <row r="5" spans="1:10" s="124" customFormat="1" ht="14.1" customHeight="1">
      <c r="A5" s="119"/>
      <c r="B5" s="120" t="s">
        <v>2</v>
      </c>
      <c r="C5" s="120"/>
      <c r="D5" s="120"/>
      <c r="E5" s="162" t="s">
        <v>307</v>
      </c>
      <c r="F5" s="121"/>
      <c r="G5" s="121"/>
      <c r="H5" s="121"/>
      <c r="I5" s="121"/>
      <c r="J5" s="123"/>
    </row>
    <row r="6" spans="1:10" s="124" customFormat="1" ht="14.1" customHeight="1">
      <c r="A6" s="119"/>
      <c r="B6" s="120"/>
      <c r="C6" s="120"/>
      <c r="D6" s="120"/>
      <c r="E6" s="120"/>
      <c r="F6" s="120"/>
      <c r="G6" s="149"/>
      <c r="H6" s="149"/>
      <c r="I6" s="128"/>
      <c r="J6" s="123"/>
    </row>
    <row r="7" spans="1:10" s="124" customFormat="1" ht="14.1" customHeight="1">
      <c r="A7" s="119"/>
      <c r="B7" s="120" t="s">
        <v>3</v>
      </c>
      <c r="C7" s="120"/>
      <c r="D7" s="120"/>
      <c r="E7" s="121"/>
      <c r="F7" s="129"/>
      <c r="G7" s="120"/>
      <c r="H7" s="120"/>
      <c r="I7" s="120"/>
      <c r="J7" s="123"/>
    </row>
    <row r="8" spans="1:10" s="124" customFormat="1" ht="14.1" customHeight="1">
      <c r="A8" s="119"/>
      <c r="B8" s="120" t="s">
        <v>4</v>
      </c>
      <c r="C8" s="120"/>
      <c r="D8" s="120"/>
      <c r="E8" s="128" t="s">
        <v>308</v>
      </c>
      <c r="F8" s="148"/>
      <c r="G8" s="120"/>
      <c r="H8" s="120"/>
      <c r="I8" s="120"/>
      <c r="J8" s="123"/>
    </row>
    <row r="9" spans="1:10" s="124" customFormat="1" ht="14.1" customHeight="1">
      <c r="A9" s="119"/>
      <c r="B9" s="120"/>
      <c r="C9" s="120"/>
      <c r="D9" s="120"/>
      <c r="E9" s="120"/>
      <c r="F9" s="120"/>
      <c r="G9" s="120"/>
      <c r="H9" s="120"/>
      <c r="I9" s="120"/>
      <c r="J9" s="123"/>
    </row>
    <row r="10" spans="1:10" s="124" customFormat="1" ht="14.1" customHeight="1">
      <c r="A10" s="119"/>
      <c r="B10" s="120" t="s">
        <v>5</v>
      </c>
      <c r="C10" s="120"/>
      <c r="D10" s="120"/>
      <c r="E10" s="161" t="s">
        <v>309</v>
      </c>
      <c r="F10" s="121"/>
      <c r="G10" s="121"/>
      <c r="H10" s="121"/>
      <c r="I10" s="121"/>
      <c r="J10" s="123"/>
    </row>
    <row r="11" spans="1:10" s="124" customFormat="1" ht="14.1" customHeight="1">
      <c r="A11" s="119"/>
      <c r="B11" s="120"/>
      <c r="C11" s="120"/>
      <c r="D11" s="120"/>
      <c r="E11" s="128" t="s">
        <v>310</v>
      </c>
      <c r="F11" s="128"/>
      <c r="G11" s="128"/>
      <c r="H11" s="128"/>
      <c r="I11" s="128"/>
      <c r="J11" s="123"/>
    </row>
    <row r="12" spans="1:10" s="124" customFormat="1" ht="14.1" customHeight="1">
      <c r="A12" s="119"/>
      <c r="B12" s="120"/>
      <c r="C12" s="120"/>
      <c r="D12" s="120"/>
      <c r="E12" s="128" t="s">
        <v>311</v>
      </c>
      <c r="F12" s="128"/>
      <c r="G12" s="128"/>
      <c r="H12" s="128"/>
      <c r="I12" s="128"/>
      <c r="J12" s="123"/>
    </row>
    <row r="13" spans="1:10">
      <c r="A13" s="13"/>
      <c r="B13" s="14"/>
      <c r="C13" s="14"/>
      <c r="D13" s="14"/>
      <c r="E13" s="14" t="s">
        <v>312</v>
      </c>
      <c r="F13" s="14"/>
      <c r="G13" s="14"/>
      <c r="H13" s="14"/>
      <c r="I13" s="14"/>
      <c r="J13" s="15"/>
    </row>
    <row r="14" spans="1:10">
      <c r="A14" s="13"/>
      <c r="B14" s="14"/>
      <c r="C14" s="14"/>
      <c r="D14" s="14"/>
      <c r="E14" s="14"/>
      <c r="F14" s="14"/>
      <c r="G14" s="14"/>
      <c r="H14" s="14"/>
      <c r="I14" s="14"/>
      <c r="J14" s="15"/>
    </row>
    <row r="15" spans="1:10">
      <c r="A15" s="13"/>
      <c r="B15" s="14"/>
      <c r="C15" s="14"/>
      <c r="D15" s="14"/>
      <c r="E15" s="14"/>
      <c r="F15" s="14"/>
      <c r="G15" s="14"/>
      <c r="H15" s="14"/>
      <c r="I15" s="14"/>
      <c r="J15" s="15"/>
    </row>
    <row r="16" spans="1:10">
      <c r="A16" s="13"/>
      <c r="B16" s="14"/>
      <c r="C16" s="14"/>
      <c r="D16" s="14"/>
      <c r="E16" s="14"/>
      <c r="F16" s="14"/>
      <c r="G16" s="14"/>
      <c r="H16" s="14"/>
      <c r="I16" s="14"/>
      <c r="J16" s="15"/>
    </row>
    <row r="17" spans="1:10">
      <c r="A17" s="13"/>
      <c r="B17" s="14"/>
      <c r="C17" s="14"/>
      <c r="D17" s="14"/>
      <c r="E17" s="14"/>
      <c r="F17" s="14"/>
      <c r="G17" s="14"/>
      <c r="H17" s="14"/>
      <c r="I17" s="14"/>
      <c r="J17" s="15"/>
    </row>
    <row r="18" spans="1:10">
      <c r="A18" s="13"/>
      <c r="B18" s="14"/>
      <c r="C18" s="14"/>
      <c r="D18" s="14"/>
      <c r="E18" s="14"/>
      <c r="F18" s="14"/>
      <c r="G18" s="14"/>
      <c r="H18" s="14"/>
      <c r="I18" s="14"/>
      <c r="J18" s="15"/>
    </row>
    <row r="19" spans="1:10">
      <c r="A19" s="13"/>
      <c r="B19" s="14"/>
      <c r="C19" s="14"/>
      <c r="D19" s="14"/>
      <c r="E19" s="14"/>
      <c r="F19" s="14"/>
      <c r="G19" s="14"/>
      <c r="H19" s="14"/>
      <c r="I19" s="14"/>
      <c r="J19" s="15"/>
    </row>
    <row r="20" spans="1:10">
      <c r="A20" s="13"/>
      <c r="B20" s="14"/>
      <c r="C20" s="14"/>
      <c r="D20" s="14"/>
      <c r="E20" s="14"/>
      <c r="F20" s="14"/>
      <c r="G20" s="14"/>
      <c r="H20" s="14"/>
      <c r="I20" s="14"/>
      <c r="J20" s="15"/>
    </row>
    <row r="21" spans="1:10">
      <c r="A21" s="13"/>
      <c r="C21" s="14"/>
      <c r="D21" s="14"/>
      <c r="E21" s="14"/>
      <c r="F21" s="14"/>
      <c r="G21" s="14"/>
      <c r="H21" s="14"/>
      <c r="I21" s="14"/>
      <c r="J21" s="15"/>
    </row>
    <row r="22" spans="1:10">
      <c r="A22" s="13"/>
      <c r="B22" s="14"/>
      <c r="C22" s="14"/>
      <c r="D22" s="14"/>
      <c r="E22" s="14"/>
      <c r="F22" s="14"/>
      <c r="G22" s="14"/>
      <c r="H22" s="14"/>
      <c r="I22" s="14"/>
      <c r="J22" s="15"/>
    </row>
    <row r="23" spans="1:10">
      <c r="A23" s="13"/>
      <c r="B23" s="14"/>
      <c r="C23" s="14"/>
      <c r="D23" s="14"/>
      <c r="E23" s="14"/>
      <c r="F23" s="14"/>
      <c r="G23" s="14"/>
      <c r="H23" s="14"/>
      <c r="I23" s="14"/>
      <c r="J23" s="15"/>
    </row>
    <row r="24" spans="1:10">
      <c r="A24" s="13"/>
      <c r="B24" s="14"/>
      <c r="C24" s="14"/>
      <c r="D24" s="14"/>
      <c r="E24" s="14"/>
      <c r="F24" s="14"/>
      <c r="G24" s="14"/>
      <c r="H24" s="14"/>
      <c r="I24" s="14"/>
      <c r="J24" s="15"/>
    </row>
    <row r="25" spans="1:10" ht="33.75">
      <c r="A25" s="244" t="s">
        <v>6</v>
      </c>
      <c r="B25" s="245"/>
      <c r="C25" s="245"/>
      <c r="D25" s="245"/>
      <c r="E25" s="245"/>
      <c r="F25" s="245"/>
      <c r="G25" s="245"/>
      <c r="H25" s="245"/>
      <c r="I25" s="245"/>
      <c r="J25" s="246"/>
    </row>
    <row r="26" spans="1:10">
      <c r="A26" s="13"/>
      <c r="B26" s="247" t="s">
        <v>7</v>
      </c>
      <c r="C26" s="247"/>
      <c r="D26" s="247"/>
      <c r="E26" s="247"/>
      <c r="F26" s="247"/>
      <c r="G26" s="247"/>
      <c r="H26" s="247"/>
      <c r="I26" s="247"/>
      <c r="J26" s="15"/>
    </row>
    <row r="27" spans="1:10">
      <c r="A27" s="13"/>
      <c r="B27" s="247" t="s">
        <v>8</v>
      </c>
      <c r="C27" s="247"/>
      <c r="D27" s="247"/>
      <c r="E27" s="247"/>
      <c r="F27" s="247"/>
      <c r="G27" s="247"/>
      <c r="H27" s="247"/>
      <c r="I27" s="247"/>
      <c r="J27" s="15"/>
    </row>
    <row r="28" spans="1:10">
      <c r="A28" s="13"/>
      <c r="B28" s="14"/>
      <c r="C28" s="14"/>
      <c r="D28" s="14"/>
      <c r="E28" s="14"/>
      <c r="F28" s="14"/>
      <c r="G28" s="14"/>
      <c r="H28" s="14"/>
      <c r="I28" s="14"/>
      <c r="J28" s="15"/>
    </row>
    <row r="29" spans="1:10">
      <c r="A29" s="13"/>
      <c r="B29" s="14"/>
      <c r="C29" s="227" t="s">
        <v>228</v>
      </c>
      <c r="D29" s="227"/>
      <c r="E29" s="14"/>
      <c r="F29" s="14"/>
      <c r="G29" s="14" t="s">
        <v>265</v>
      </c>
      <c r="H29" s="14"/>
      <c r="I29" s="14"/>
      <c r="J29" s="15"/>
    </row>
    <row r="30" spans="1:10" ht="33.75">
      <c r="A30" s="13"/>
      <c r="B30" s="14"/>
      <c r="C30" s="14"/>
      <c r="D30" s="14"/>
      <c r="E30" s="130" t="s">
        <v>324</v>
      </c>
      <c r="F30" s="14"/>
      <c r="G30" s="14"/>
      <c r="H30" s="14"/>
      <c r="I30" s="14"/>
      <c r="J30" s="15"/>
    </row>
    <row r="31" spans="1:10">
      <c r="A31" s="13"/>
      <c r="B31" s="14"/>
      <c r="C31" s="14"/>
      <c r="D31" s="14"/>
      <c r="E31" s="14"/>
      <c r="F31" s="14"/>
      <c r="G31" s="14"/>
      <c r="H31" s="14"/>
      <c r="I31" s="14"/>
      <c r="J31" s="15"/>
    </row>
    <row r="32" spans="1:10">
      <c r="A32" s="13"/>
      <c r="B32" s="14"/>
      <c r="C32" s="14"/>
      <c r="D32" s="14"/>
      <c r="E32" s="14"/>
      <c r="F32" s="14"/>
      <c r="G32" s="14"/>
      <c r="H32" s="14"/>
      <c r="I32" s="14"/>
      <c r="J32" s="15"/>
    </row>
    <row r="33" spans="1:10">
      <c r="A33" s="13"/>
      <c r="B33" s="14"/>
      <c r="C33" s="14"/>
      <c r="D33" s="14"/>
      <c r="E33" s="14"/>
      <c r="F33" s="14"/>
      <c r="G33" s="14"/>
      <c r="H33" s="14"/>
      <c r="I33" s="14"/>
      <c r="J33" s="15"/>
    </row>
    <row r="34" spans="1:10">
      <c r="A34" s="13"/>
      <c r="B34" s="14"/>
      <c r="C34" s="14"/>
      <c r="D34" s="14"/>
      <c r="E34" s="14"/>
      <c r="F34" s="14"/>
      <c r="G34" s="14"/>
      <c r="H34" s="14"/>
      <c r="I34" s="14"/>
      <c r="J34" s="15"/>
    </row>
    <row r="35" spans="1:10">
      <c r="A35" s="13"/>
      <c r="B35" s="14"/>
      <c r="C35" s="14"/>
      <c r="D35" s="14"/>
      <c r="E35" s="14"/>
      <c r="F35" s="14"/>
      <c r="G35" s="14"/>
      <c r="H35" s="14"/>
      <c r="I35" s="14"/>
      <c r="J35" s="15"/>
    </row>
    <row r="36" spans="1:10">
      <c r="A36" s="13"/>
      <c r="B36" s="14"/>
      <c r="C36" s="14"/>
      <c r="D36" s="14"/>
      <c r="E36" s="14"/>
      <c r="F36" s="14"/>
      <c r="G36" s="14"/>
      <c r="H36" s="14"/>
      <c r="I36" s="14"/>
      <c r="J36" s="15"/>
    </row>
    <row r="37" spans="1:10">
      <c r="A37" s="13"/>
      <c r="B37" s="14"/>
      <c r="C37" s="14"/>
      <c r="D37" s="14"/>
      <c r="E37" s="14"/>
      <c r="F37" s="14"/>
      <c r="G37" s="14"/>
      <c r="H37" s="14"/>
      <c r="I37" s="14"/>
      <c r="J37" s="15"/>
    </row>
    <row r="38" spans="1:10">
      <c r="A38" s="13"/>
      <c r="B38" s="14"/>
      <c r="C38" s="14"/>
      <c r="D38" s="14"/>
      <c r="E38" s="14"/>
      <c r="F38" s="14"/>
      <c r="G38" s="14"/>
      <c r="H38" s="14"/>
      <c r="I38" s="14"/>
      <c r="J38" s="15"/>
    </row>
    <row r="39" spans="1:10">
      <c r="A39" s="13"/>
      <c r="B39" s="14"/>
      <c r="C39" s="14"/>
      <c r="D39" s="14"/>
      <c r="E39" s="14"/>
      <c r="F39" s="14"/>
      <c r="G39" s="14"/>
      <c r="H39" s="14"/>
      <c r="I39" s="14"/>
      <c r="J39" s="15"/>
    </row>
    <row r="40" spans="1:10">
      <c r="A40" s="13"/>
      <c r="B40" s="14"/>
      <c r="C40" s="14"/>
      <c r="D40" s="14"/>
      <c r="E40" s="14"/>
      <c r="F40" s="14"/>
      <c r="G40" s="14"/>
      <c r="H40" s="14"/>
      <c r="I40" s="14"/>
      <c r="J40" s="15"/>
    </row>
    <row r="41" spans="1:10">
      <c r="A41" s="13"/>
      <c r="B41" s="14"/>
      <c r="C41" s="14"/>
      <c r="D41" s="14"/>
      <c r="E41" s="14"/>
      <c r="F41" s="14"/>
      <c r="G41" s="14"/>
      <c r="H41" s="14"/>
      <c r="I41" s="14"/>
      <c r="J41" s="15"/>
    </row>
    <row r="42" spans="1:10">
      <c r="A42" s="13"/>
      <c r="B42" s="14"/>
      <c r="C42" s="14"/>
      <c r="D42" s="14"/>
      <c r="E42" s="14"/>
      <c r="F42" s="14"/>
      <c r="G42" s="14"/>
      <c r="H42" s="14"/>
      <c r="I42" s="14"/>
      <c r="J42" s="15"/>
    </row>
    <row r="43" spans="1:10">
      <c r="A43" s="13"/>
      <c r="B43" s="14"/>
      <c r="C43" s="14"/>
      <c r="D43" s="14"/>
      <c r="E43" s="14"/>
      <c r="F43" s="14"/>
      <c r="G43" s="14"/>
      <c r="H43" s="14"/>
      <c r="I43" s="14"/>
      <c r="J43" s="15"/>
    </row>
    <row r="44" spans="1:10">
      <c r="A44" s="13"/>
      <c r="B44" s="14"/>
      <c r="C44" s="14"/>
      <c r="D44" s="14"/>
      <c r="E44" s="14"/>
      <c r="F44" s="14"/>
      <c r="G44" s="14"/>
      <c r="H44" s="14"/>
      <c r="I44" s="14"/>
      <c r="J44" s="15"/>
    </row>
    <row r="45" spans="1:10" ht="9" customHeight="1">
      <c r="A45" s="13"/>
      <c r="B45" s="14"/>
      <c r="C45" s="14"/>
      <c r="D45" s="14"/>
      <c r="E45" s="14"/>
      <c r="F45" s="14"/>
      <c r="G45" s="14"/>
      <c r="H45" s="14"/>
      <c r="I45" s="14"/>
      <c r="J45" s="15"/>
    </row>
    <row r="46" spans="1:10">
      <c r="A46" s="13"/>
      <c r="B46" s="14"/>
      <c r="C46" s="14"/>
      <c r="D46" s="14"/>
      <c r="E46" s="14"/>
      <c r="F46" s="14"/>
      <c r="G46" s="14"/>
      <c r="H46" s="14"/>
      <c r="I46" s="14"/>
      <c r="J46" s="15"/>
    </row>
    <row r="47" spans="1:10">
      <c r="A47" s="13"/>
      <c r="B47" s="14"/>
      <c r="C47" s="14"/>
      <c r="D47" s="14"/>
      <c r="E47" s="14"/>
      <c r="F47" s="14"/>
      <c r="G47" s="14"/>
      <c r="H47" s="14"/>
      <c r="I47" s="14"/>
      <c r="J47" s="15"/>
    </row>
    <row r="48" spans="1:10" s="124" customFormat="1" ht="12.95" customHeight="1">
      <c r="A48" s="119"/>
      <c r="B48" s="120" t="s">
        <v>9</v>
      </c>
      <c r="C48" s="120"/>
      <c r="D48" s="120"/>
      <c r="E48" s="120"/>
      <c r="F48" s="120"/>
      <c r="G48" s="243"/>
      <c r="H48" s="243"/>
      <c r="I48" s="120"/>
      <c r="J48" s="123"/>
    </row>
    <row r="49" spans="1:10" s="124" customFormat="1" ht="12.95" customHeight="1">
      <c r="A49" s="119"/>
      <c r="B49" s="120" t="s">
        <v>10</v>
      </c>
      <c r="C49" s="120"/>
      <c r="D49" s="120"/>
      <c r="E49" s="120"/>
      <c r="F49" s="120"/>
      <c r="G49" s="249"/>
      <c r="H49" s="249"/>
      <c r="I49" s="120"/>
      <c r="J49" s="123"/>
    </row>
    <row r="50" spans="1:10" s="124" customFormat="1" ht="12.95" customHeight="1">
      <c r="A50" s="119"/>
      <c r="B50" s="120" t="s">
        <v>11</v>
      </c>
      <c r="C50" s="120"/>
      <c r="D50" s="120"/>
      <c r="E50" s="120"/>
      <c r="F50" s="120"/>
      <c r="G50" s="249" t="s">
        <v>12</v>
      </c>
      <c r="H50" s="249"/>
      <c r="I50" s="120"/>
      <c r="J50" s="123"/>
    </row>
    <row r="51" spans="1:10" s="124" customFormat="1" ht="12.95" customHeight="1">
      <c r="A51" s="119"/>
      <c r="B51" s="120" t="s">
        <v>13</v>
      </c>
      <c r="C51" s="120"/>
      <c r="D51" s="120"/>
      <c r="E51" s="120"/>
      <c r="F51" s="120"/>
      <c r="G51" s="249" t="s">
        <v>12</v>
      </c>
      <c r="H51" s="249"/>
      <c r="I51" s="120"/>
      <c r="J51" s="123"/>
    </row>
    <row r="52" spans="1:10">
      <c r="A52" s="13"/>
      <c r="B52" s="14"/>
      <c r="C52" s="14"/>
      <c r="D52" s="14"/>
      <c r="E52" s="14"/>
      <c r="F52" s="14"/>
      <c r="G52" s="14"/>
      <c r="H52" s="14"/>
      <c r="I52" s="14"/>
      <c r="J52" s="15"/>
    </row>
    <row r="53" spans="1:10" s="134" customFormat="1" ht="12.95" customHeight="1">
      <c r="A53" s="131"/>
      <c r="B53" s="120" t="s">
        <v>14</v>
      </c>
      <c r="C53" s="120"/>
      <c r="D53" s="120"/>
      <c r="E53" s="120"/>
      <c r="F53" s="148" t="s">
        <v>15</v>
      </c>
      <c r="G53" s="250" t="s">
        <v>325</v>
      </c>
      <c r="H53" s="247"/>
      <c r="I53" s="132"/>
      <c r="J53" s="133"/>
    </row>
    <row r="54" spans="1:10" s="134" customFormat="1" ht="12.95" customHeight="1">
      <c r="A54" s="131"/>
      <c r="B54" s="120"/>
      <c r="C54" s="120"/>
      <c r="D54" s="120"/>
      <c r="E54" s="120"/>
      <c r="F54" s="148" t="s">
        <v>16</v>
      </c>
      <c r="G54" s="248" t="s">
        <v>326</v>
      </c>
      <c r="H54" s="247"/>
      <c r="I54" s="132"/>
      <c r="J54" s="133"/>
    </row>
    <row r="55" spans="1:10" s="134" customFormat="1" ht="7.5" customHeight="1">
      <c r="A55" s="131"/>
      <c r="B55" s="120"/>
      <c r="C55" s="120"/>
      <c r="D55" s="120"/>
      <c r="E55" s="120"/>
      <c r="F55" s="148"/>
      <c r="G55" s="148"/>
      <c r="H55" s="148"/>
      <c r="I55" s="132"/>
      <c r="J55" s="133"/>
    </row>
    <row r="56" spans="1:10" s="134" customFormat="1" ht="12.95" customHeight="1">
      <c r="A56" s="131"/>
      <c r="B56" s="120" t="s">
        <v>17</v>
      </c>
      <c r="C56" s="120"/>
      <c r="D56" s="120"/>
      <c r="E56" s="148"/>
      <c r="F56" s="120"/>
      <c r="G56" s="243" t="s">
        <v>301</v>
      </c>
      <c r="H56" s="243"/>
      <c r="I56" s="132"/>
      <c r="J56" s="133"/>
    </row>
    <row r="57" spans="1:10" ht="22.5" customHeight="1">
      <c r="A57" s="135"/>
      <c r="B57" s="136"/>
      <c r="C57" s="136"/>
      <c r="D57" s="136"/>
      <c r="E57" s="136"/>
      <c r="F57" s="136"/>
      <c r="G57" s="136"/>
      <c r="H57" s="136"/>
      <c r="I57" s="136"/>
      <c r="J57" s="137"/>
    </row>
    <row r="58" spans="1:10" ht="6.75" customHeight="1"/>
  </sheetData>
  <mergeCells count="10">
    <mergeCell ref="G56:H56"/>
    <mergeCell ref="A25:J25"/>
    <mergeCell ref="B26:I26"/>
    <mergeCell ref="B27:I27"/>
    <mergeCell ref="G48:H48"/>
    <mergeCell ref="G54:H54"/>
    <mergeCell ref="G49:H49"/>
    <mergeCell ref="G50:H50"/>
    <mergeCell ref="G51:H51"/>
    <mergeCell ref="G53:H53"/>
  </mergeCells>
  <phoneticPr fontId="0" type="noConversion"/>
  <printOptions horizontalCentered="1" verticalCentered="1"/>
  <pageMargins left="0" right="0" top="0" bottom="0" header="0.511811023622047" footer="0.511811023622047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Q249"/>
  <sheetViews>
    <sheetView topLeftCell="A34" workbookViewId="0">
      <selection sqref="A1:F61"/>
    </sheetView>
  </sheetViews>
  <sheetFormatPr defaultColWidth="9.140625" defaultRowHeight="12.75"/>
  <cols>
    <col min="1" max="2" width="3.5703125" style="12" customWidth="1"/>
    <col min="3" max="3" width="4" style="12" customWidth="1"/>
    <col min="4" max="4" width="63.5703125" style="16" customWidth="1"/>
    <col min="5" max="6" width="12.5703125" style="56" bestFit="1" customWidth="1"/>
    <col min="7" max="7" width="1.42578125" style="16" customWidth="1"/>
    <col min="8" max="10" width="9.140625" style="16"/>
    <col min="11" max="11" width="23" style="16" customWidth="1"/>
    <col min="12" max="12" width="12.5703125" style="16" customWidth="1"/>
    <col min="13" max="14" width="8.5703125" style="16" customWidth="1"/>
    <col min="15" max="15" width="11.42578125" style="16" customWidth="1"/>
    <col min="16" max="17" width="12.5703125" style="16" customWidth="1"/>
    <col min="18" max="16384" width="9.140625" style="16"/>
  </cols>
  <sheetData>
    <row r="1" spans="1:17" s="55" customFormat="1" ht="18" customHeight="1">
      <c r="A1" s="262" t="s">
        <v>313</v>
      </c>
      <c r="B1" s="262"/>
      <c r="C1" s="262"/>
      <c r="D1" s="262"/>
      <c r="E1" s="262"/>
      <c r="F1" s="262"/>
      <c r="K1"/>
      <c r="L1"/>
      <c r="M1"/>
      <c r="N1"/>
      <c r="O1"/>
      <c r="P1"/>
      <c r="Q1"/>
    </row>
    <row r="2" spans="1:17" ht="6.75" customHeight="1">
      <c r="K2"/>
      <c r="L2"/>
      <c r="M2"/>
      <c r="N2"/>
      <c r="O2"/>
      <c r="P2"/>
      <c r="Q2"/>
    </row>
    <row r="3" spans="1:17" s="113" customFormat="1" ht="21" customHeight="1">
      <c r="A3" s="82" t="s">
        <v>18</v>
      </c>
      <c r="B3" s="266" t="s">
        <v>19</v>
      </c>
      <c r="C3" s="267"/>
      <c r="D3" s="268"/>
      <c r="E3" s="77">
        <v>2020</v>
      </c>
      <c r="F3" s="77">
        <v>2019</v>
      </c>
      <c r="K3"/>
      <c r="L3"/>
      <c r="M3"/>
      <c r="N3"/>
      <c r="O3"/>
      <c r="P3"/>
      <c r="Q3"/>
    </row>
    <row r="4" spans="1:17" s="55" customFormat="1" ht="12.75" customHeight="1">
      <c r="A4" s="79"/>
      <c r="B4" s="263" t="s">
        <v>20</v>
      </c>
      <c r="C4" s="264"/>
      <c r="D4" s="265"/>
      <c r="E4" s="160">
        <f>E5+E12+E19</f>
        <v>66645525</v>
      </c>
      <c r="F4" s="160">
        <f>F5+F12+F19</f>
        <v>66329542</v>
      </c>
      <c r="K4"/>
      <c r="L4"/>
      <c r="M4"/>
      <c r="N4"/>
      <c r="O4"/>
      <c r="P4"/>
      <c r="Q4"/>
    </row>
    <row r="5" spans="1:17" s="55" customFormat="1" ht="12.75" customHeight="1">
      <c r="A5" s="79"/>
      <c r="B5" s="102" t="s">
        <v>21</v>
      </c>
      <c r="C5" s="152" t="s">
        <v>22</v>
      </c>
      <c r="D5" s="103"/>
      <c r="E5" s="160">
        <f>E6+E7</f>
        <v>32798826</v>
      </c>
      <c r="F5" s="160">
        <f>F6+F7</f>
        <v>20484309</v>
      </c>
      <c r="K5"/>
      <c r="L5"/>
      <c r="M5"/>
      <c r="N5"/>
      <c r="O5"/>
      <c r="P5"/>
      <c r="Q5"/>
    </row>
    <row r="6" spans="1:17" s="55" customFormat="1" ht="12.75" customHeight="1">
      <c r="A6" s="79"/>
      <c r="B6" s="150"/>
      <c r="C6" s="95">
        <v>1</v>
      </c>
      <c r="D6" s="49" t="s">
        <v>23</v>
      </c>
      <c r="E6" s="78">
        <v>32774798</v>
      </c>
      <c r="F6" s="78">
        <f>12271939+8203170</f>
        <v>20475109</v>
      </c>
      <c r="I6" s="55" t="s">
        <v>265</v>
      </c>
      <c r="K6"/>
      <c r="L6"/>
      <c r="M6"/>
      <c r="N6"/>
      <c r="O6"/>
      <c r="P6"/>
      <c r="Q6"/>
    </row>
    <row r="7" spans="1:17" s="55" customFormat="1" ht="12.75" customHeight="1">
      <c r="A7" s="79"/>
      <c r="B7" s="150"/>
      <c r="C7" s="95">
        <v>2</v>
      </c>
      <c r="D7" s="49" t="s">
        <v>24</v>
      </c>
      <c r="E7" s="78">
        <v>24028</v>
      </c>
      <c r="F7" s="78">
        <v>9200</v>
      </c>
      <c r="I7" s="55" t="s">
        <v>265</v>
      </c>
      <c r="K7"/>
      <c r="L7"/>
      <c r="M7"/>
      <c r="N7"/>
      <c r="O7"/>
      <c r="P7"/>
      <c r="Q7"/>
    </row>
    <row r="8" spans="1:17" s="55" customFormat="1" ht="12.75" customHeight="1">
      <c r="A8" s="79"/>
      <c r="B8" s="102" t="s">
        <v>21</v>
      </c>
      <c r="C8" s="152" t="s">
        <v>25</v>
      </c>
      <c r="D8" s="49"/>
      <c r="E8" s="232"/>
      <c r="F8" s="232"/>
      <c r="K8"/>
      <c r="L8"/>
      <c r="M8"/>
      <c r="N8"/>
      <c r="O8"/>
      <c r="P8"/>
      <c r="Q8"/>
    </row>
    <row r="9" spans="1:17" s="55" customFormat="1" ht="12.75" customHeight="1">
      <c r="A9" s="79"/>
      <c r="B9" s="150"/>
      <c r="C9" s="95">
        <v>1</v>
      </c>
      <c r="D9" s="49" t="s">
        <v>26</v>
      </c>
      <c r="E9" s="78"/>
      <c r="F9" s="78"/>
      <c r="K9"/>
      <c r="L9"/>
      <c r="M9"/>
      <c r="N9"/>
      <c r="O9"/>
      <c r="P9"/>
      <c r="Q9"/>
    </row>
    <row r="10" spans="1:17" s="55" customFormat="1" ht="12.75" customHeight="1">
      <c r="A10" s="79"/>
      <c r="B10" s="150"/>
      <c r="C10" s="95">
        <v>2</v>
      </c>
      <c r="D10" s="49" t="s">
        <v>27</v>
      </c>
      <c r="E10" s="78"/>
      <c r="F10" s="78"/>
      <c r="K10"/>
      <c r="L10"/>
      <c r="M10"/>
      <c r="N10"/>
      <c r="O10"/>
      <c r="P10"/>
      <c r="Q10"/>
    </row>
    <row r="11" spans="1:17" s="55" customFormat="1" ht="12.75" customHeight="1">
      <c r="A11" s="79"/>
      <c r="B11" s="150"/>
      <c r="C11" s="95">
        <v>3</v>
      </c>
      <c r="D11" s="49" t="s">
        <v>28</v>
      </c>
      <c r="E11" s="78"/>
      <c r="F11" s="78"/>
      <c r="K11"/>
      <c r="L11"/>
      <c r="M11"/>
      <c r="N11"/>
      <c r="O11"/>
      <c r="P11"/>
      <c r="Q11"/>
    </row>
    <row r="12" spans="1:17" s="55" customFormat="1" ht="12.75" customHeight="1">
      <c r="A12" s="79"/>
      <c r="B12" s="102" t="s">
        <v>21</v>
      </c>
      <c r="C12" s="152" t="s">
        <v>29</v>
      </c>
      <c r="D12" s="49"/>
      <c r="E12" s="160">
        <f>E13+E16</f>
        <v>11442667</v>
      </c>
      <c r="F12" s="160">
        <f>F13+F16</f>
        <v>37908571</v>
      </c>
      <c r="K12"/>
      <c r="L12"/>
      <c r="M12"/>
      <c r="N12"/>
      <c r="O12"/>
      <c r="P12"/>
      <c r="Q12"/>
    </row>
    <row r="13" spans="1:17" s="55" customFormat="1" ht="12.75" customHeight="1">
      <c r="A13" s="79"/>
      <c r="B13" s="150"/>
      <c r="C13" s="95">
        <v>1</v>
      </c>
      <c r="D13" s="49" t="s">
        <v>30</v>
      </c>
      <c r="E13" s="78">
        <v>5305868</v>
      </c>
      <c r="F13" s="78">
        <v>26029241</v>
      </c>
      <c r="K13"/>
      <c r="L13"/>
      <c r="M13"/>
      <c r="N13"/>
      <c r="O13"/>
      <c r="P13"/>
      <c r="Q13"/>
    </row>
    <row r="14" spans="1:17" s="55" customFormat="1" ht="12.75" customHeight="1">
      <c r="A14" s="79"/>
      <c r="B14" s="150"/>
      <c r="C14" s="95">
        <v>2</v>
      </c>
      <c r="D14" s="49" t="s">
        <v>31</v>
      </c>
      <c r="E14" s="78"/>
      <c r="F14" s="78"/>
      <c r="K14" t="s">
        <v>265</v>
      </c>
      <c r="L14"/>
      <c r="M14"/>
      <c r="N14"/>
      <c r="O14"/>
      <c r="P14"/>
      <c r="Q14"/>
    </row>
    <row r="15" spans="1:17" s="55" customFormat="1" ht="12.75" customHeight="1">
      <c r="A15" s="79"/>
      <c r="B15" s="150"/>
      <c r="C15" s="95">
        <v>3</v>
      </c>
      <c r="D15" s="49" t="s">
        <v>32</v>
      </c>
      <c r="E15" s="78"/>
      <c r="F15" s="78"/>
      <c r="K15"/>
      <c r="L15"/>
      <c r="M15"/>
      <c r="N15"/>
      <c r="O15"/>
      <c r="P15"/>
      <c r="Q15"/>
    </row>
    <row r="16" spans="1:17" s="55" customFormat="1" ht="12.75" customHeight="1">
      <c r="A16" s="79"/>
      <c r="B16" s="150"/>
      <c r="C16" s="95">
        <v>4</v>
      </c>
      <c r="D16" s="49" t="s">
        <v>33</v>
      </c>
      <c r="E16" s="78">
        <f>3741+6133058</f>
        <v>6136799</v>
      </c>
      <c r="F16" s="78">
        <f>180185+912343+10786802</f>
        <v>11879330</v>
      </c>
      <c r="K16"/>
      <c r="L16"/>
      <c r="M16"/>
      <c r="N16"/>
      <c r="O16"/>
      <c r="P16"/>
      <c r="Q16"/>
    </row>
    <row r="17" spans="1:17" s="55" customFormat="1" ht="12.75" customHeight="1">
      <c r="A17" s="79"/>
      <c r="B17" s="150"/>
      <c r="C17" s="95">
        <v>5</v>
      </c>
      <c r="D17" s="49" t="s">
        <v>34</v>
      </c>
      <c r="E17" s="78"/>
      <c r="F17" s="78"/>
      <c r="K17"/>
      <c r="L17"/>
      <c r="M17"/>
      <c r="N17"/>
      <c r="O17"/>
      <c r="P17"/>
      <c r="Q17"/>
    </row>
    <row r="18" spans="1:17" s="55" customFormat="1" ht="12.75" customHeight="1">
      <c r="A18" s="79"/>
      <c r="B18" s="150"/>
      <c r="C18" s="95"/>
      <c r="D18" s="49"/>
      <c r="E18" s="78"/>
      <c r="F18" s="78"/>
      <c r="K18"/>
      <c r="L18"/>
      <c r="M18"/>
      <c r="N18"/>
      <c r="O18"/>
      <c r="P18"/>
      <c r="Q18"/>
    </row>
    <row r="19" spans="1:17" s="55" customFormat="1" ht="12.75" customHeight="1">
      <c r="A19" s="79"/>
      <c r="B19" s="102" t="s">
        <v>21</v>
      </c>
      <c r="C19" s="152" t="s">
        <v>35</v>
      </c>
      <c r="D19" s="103"/>
      <c r="E19" s="160">
        <f>E20</f>
        <v>22404032</v>
      </c>
      <c r="F19" s="160">
        <f>F20</f>
        <v>7936662</v>
      </c>
      <c r="K19"/>
      <c r="L19"/>
      <c r="M19"/>
      <c r="N19"/>
      <c r="O19"/>
      <c r="P19"/>
      <c r="Q19"/>
    </row>
    <row r="20" spans="1:17" s="55" customFormat="1" ht="12.75" customHeight="1">
      <c r="A20" s="79"/>
      <c r="B20" s="104"/>
      <c r="C20" s="95">
        <v>1</v>
      </c>
      <c r="D20" s="49" t="s">
        <v>36</v>
      </c>
      <c r="E20" s="78">
        <v>22404032</v>
      </c>
      <c r="F20" s="78">
        <v>7936662</v>
      </c>
      <c r="K20"/>
      <c r="L20"/>
      <c r="M20"/>
      <c r="N20"/>
      <c r="O20"/>
      <c r="P20"/>
      <c r="Q20"/>
    </row>
    <row r="21" spans="1:17" s="55" customFormat="1" ht="12.75" customHeight="1">
      <c r="A21" s="79"/>
      <c r="B21" s="104"/>
      <c r="C21" s="95">
        <v>2</v>
      </c>
      <c r="D21" s="49" t="s">
        <v>37</v>
      </c>
      <c r="E21" s="78"/>
      <c r="F21" s="78"/>
      <c r="K21"/>
      <c r="L21"/>
      <c r="M21"/>
      <c r="N21"/>
      <c r="O21"/>
      <c r="P21"/>
      <c r="Q21"/>
    </row>
    <row r="22" spans="1:17" s="55" customFormat="1" ht="12.75" customHeight="1">
      <c r="A22" s="79"/>
      <c r="B22" s="104"/>
      <c r="C22" s="95">
        <v>3</v>
      </c>
      <c r="D22" s="49" t="s">
        <v>38</v>
      </c>
      <c r="E22" s="78"/>
      <c r="F22" s="78"/>
      <c r="K22"/>
      <c r="L22"/>
      <c r="M22"/>
      <c r="N22"/>
      <c r="O22"/>
      <c r="P22"/>
      <c r="Q22"/>
    </row>
    <row r="23" spans="1:17" s="55" customFormat="1" ht="12.75" customHeight="1">
      <c r="A23" s="79"/>
      <c r="B23" s="104"/>
      <c r="C23" s="95">
        <v>4</v>
      </c>
      <c r="D23" s="49" t="s">
        <v>39</v>
      </c>
      <c r="E23" s="78"/>
      <c r="F23" s="78"/>
      <c r="K23"/>
      <c r="L23"/>
      <c r="M23"/>
      <c r="N23"/>
      <c r="O23"/>
      <c r="P23"/>
      <c r="Q23"/>
    </row>
    <row r="24" spans="1:17" s="55" customFormat="1" ht="12.75" customHeight="1">
      <c r="A24" s="79"/>
      <c r="B24" s="104"/>
      <c r="C24" s="95">
        <v>5</v>
      </c>
      <c r="D24" s="49" t="s">
        <v>40</v>
      </c>
      <c r="E24" s="78"/>
      <c r="F24" s="78"/>
      <c r="K24"/>
      <c r="L24"/>
      <c r="M24"/>
      <c r="N24"/>
      <c r="O24"/>
      <c r="P24"/>
      <c r="Q24"/>
    </row>
    <row r="25" spans="1:17" s="55" customFormat="1" ht="12.75" customHeight="1">
      <c r="A25" s="79"/>
      <c r="B25" s="104"/>
      <c r="C25" s="95">
        <v>6</v>
      </c>
      <c r="D25" s="49" t="s">
        <v>41</v>
      </c>
      <c r="E25" s="78"/>
      <c r="F25" s="78"/>
      <c r="K25"/>
      <c r="L25"/>
      <c r="M25"/>
      <c r="N25"/>
      <c r="O25"/>
      <c r="P25"/>
      <c r="Q25"/>
    </row>
    <row r="26" spans="1:17" s="55" customFormat="1" ht="12.75" customHeight="1">
      <c r="A26" s="79"/>
      <c r="B26" s="104"/>
      <c r="C26" s="95">
        <v>7</v>
      </c>
      <c r="D26" s="49" t="s">
        <v>42</v>
      </c>
      <c r="E26" s="78"/>
      <c r="F26" s="78"/>
      <c r="K26"/>
      <c r="L26"/>
      <c r="M26"/>
      <c r="N26"/>
      <c r="O26"/>
      <c r="P26"/>
      <c r="Q26"/>
    </row>
    <row r="27" spans="1:17" s="55" customFormat="1" ht="12.75" customHeight="1">
      <c r="A27" s="79"/>
      <c r="B27" s="102" t="s">
        <v>21</v>
      </c>
      <c r="C27" s="152" t="s">
        <v>43</v>
      </c>
      <c r="D27" s="103"/>
      <c r="E27" s="78"/>
      <c r="F27" s="78"/>
      <c r="K27"/>
      <c r="L27"/>
      <c r="M27"/>
      <c r="N27"/>
      <c r="O27"/>
      <c r="P27"/>
      <c r="Q27"/>
    </row>
    <row r="28" spans="1:17" s="55" customFormat="1" ht="12.75" customHeight="1">
      <c r="A28" s="79"/>
      <c r="B28" s="102" t="s">
        <v>21</v>
      </c>
      <c r="C28" s="152" t="s">
        <v>44</v>
      </c>
      <c r="D28" s="103"/>
      <c r="E28" s="78"/>
      <c r="F28" s="78"/>
      <c r="K28"/>
      <c r="L28"/>
      <c r="M28"/>
      <c r="N28"/>
      <c r="O28"/>
      <c r="P28"/>
      <c r="Q28"/>
    </row>
    <row r="29" spans="1:17" s="55" customFormat="1" ht="12.75" customHeight="1">
      <c r="A29" s="90"/>
      <c r="B29" s="150"/>
      <c r="C29" s="152"/>
      <c r="D29" s="103"/>
      <c r="E29" s="78"/>
      <c r="F29" s="78"/>
      <c r="K29"/>
      <c r="L29"/>
      <c r="M29"/>
      <c r="N29"/>
      <c r="O29"/>
      <c r="P29"/>
      <c r="Q29"/>
    </row>
    <row r="30" spans="1:17" s="55" customFormat="1" ht="12.75" customHeight="1">
      <c r="A30" s="114" t="s">
        <v>45</v>
      </c>
      <c r="B30" s="259" t="s">
        <v>46</v>
      </c>
      <c r="C30" s="260"/>
      <c r="D30" s="261"/>
      <c r="E30" s="160">
        <f>E12+E5+E19</f>
        <v>66645525</v>
      </c>
      <c r="F30" s="160">
        <f>F12+F5+F19</f>
        <v>66329542</v>
      </c>
      <c r="K30"/>
      <c r="L30"/>
      <c r="M30"/>
      <c r="N30"/>
      <c r="O30"/>
      <c r="P30"/>
      <c r="Q30"/>
    </row>
    <row r="31" spans="1:17" s="55" customFormat="1" ht="12.75" customHeight="1">
      <c r="A31" s="79"/>
      <c r="B31" s="263" t="s">
        <v>47</v>
      </c>
      <c r="C31" s="264"/>
      <c r="D31" s="265"/>
      <c r="E31" s="160">
        <f>E40</f>
        <v>8012716</v>
      </c>
      <c r="F31" s="160">
        <f>F40</f>
        <v>19745396</v>
      </c>
      <c r="K31"/>
      <c r="L31"/>
      <c r="M31"/>
      <c r="N31"/>
      <c r="O31"/>
      <c r="P31"/>
      <c r="Q31"/>
    </row>
    <row r="32" spans="1:17" s="55" customFormat="1" ht="12.75" customHeight="1">
      <c r="A32" s="79"/>
      <c r="B32" s="102" t="s">
        <v>21</v>
      </c>
      <c r="C32" s="152" t="s">
        <v>48</v>
      </c>
      <c r="D32" s="103"/>
      <c r="E32" s="78"/>
      <c r="F32" s="78"/>
      <c r="K32"/>
      <c r="L32"/>
      <c r="M32"/>
      <c r="N32"/>
      <c r="O32"/>
      <c r="P32"/>
      <c r="Q32"/>
    </row>
    <row r="33" spans="1:17" s="55" customFormat="1" ht="12.75" customHeight="1">
      <c r="A33" s="79"/>
      <c r="B33" s="104"/>
      <c r="C33" s="95">
        <v>1</v>
      </c>
      <c r="D33" s="49" t="s">
        <v>49</v>
      </c>
      <c r="E33" s="78"/>
      <c r="F33" s="78"/>
      <c r="K33"/>
      <c r="L33"/>
      <c r="M33"/>
      <c r="N33"/>
      <c r="O33"/>
      <c r="P33"/>
      <c r="Q33"/>
    </row>
    <row r="34" spans="1:17" s="55" customFormat="1" ht="12.75" customHeight="1">
      <c r="A34" s="79"/>
      <c r="B34" s="104"/>
      <c r="C34" s="95">
        <v>2</v>
      </c>
      <c r="D34" s="49" t="s">
        <v>50</v>
      </c>
      <c r="E34" s="78"/>
      <c r="F34" s="78"/>
      <c r="K34"/>
      <c r="L34"/>
      <c r="M34"/>
      <c r="N34"/>
      <c r="O34"/>
      <c r="P34"/>
      <c r="Q34"/>
    </row>
    <row r="35" spans="1:17" s="55" customFormat="1" ht="12.75" customHeight="1">
      <c r="A35" s="79"/>
      <c r="B35" s="104"/>
      <c r="C35" s="95">
        <v>3</v>
      </c>
      <c r="D35" s="49" t="s">
        <v>51</v>
      </c>
      <c r="E35" s="78"/>
      <c r="F35" s="78"/>
      <c r="K35"/>
      <c r="L35"/>
      <c r="M35"/>
      <c r="N35"/>
      <c r="O35"/>
      <c r="P35"/>
      <c r="Q35"/>
    </row>
    <row r="36" spans="1:17" s="55" customFormat="1" ht="12.75" customHeight="1">
      <c r="A36" s="79"/>
      <c r="B36" s="104"/>
      <c r="C36" s="95">
        <v>4</v>
      </c>
      <c r="D36" s="49" t="s">
        <v>52</v>
      </c>
      <c r="E36" s="78"/>
      <c r="F36" s="78"/>
      <c r="K36"/>
      <c r="L36"/>
      <c r="M36"/>
      <c r="N36"/>
      <c r="O36"/>
      <c r="P36"/>
      <c r="Q36"/>
    </row>
    <row r="37" spans="1:17" s="55" customFormat="1" ht="12.75" customHeight="1">
      <c r="A37" s="79"/>
      <c r="B37" s="104"/>
      <c r="C37" s="95">
        <v>5</v>
      </c>
      <c r="D37" s="49" t="s">
        <v>53</v>
      </c>
      <c r="E37" s="78"/>
      <c r="F37" s="78"/>
      <c r="K37"/>
      <c r="L37"/>
      <c r="M37"/>
      <c r="N37"/>
      <c r="O37"/>
      <c r="P37"/>
      <c r="Q37"/>
    </row>
    <row r="38" spans="1:17" s="55" customFormat="1" ht="12.75" customHeight="1">
      <c r="A38" s="79"/>
      <c r="B38" s="104"/>
      <c r="C38" s="95">
        <v>6</v>
      </c>
      <c r="D38" s="49" t="s">
        <v>54</v>
      </c>
      <c r="E38" s="78"/>
      <c r="F38" s="78"/>
      <c r="K38"/>
      <c r="L38"/>
      <c r="M38"/>
      <c r="N38"/>
      <c r="O38"/>
      <c r="P38"/>
      <c r="Q38"/>
    </row>
    <row r="39" spans="1:17" s="55" customFormat="1" ht="12.75" customHeight="1">
      <c r="A39" s="79"/>
      <c r="B39" s="104"/>
      <c r="C39" s="95"/>
      <c r="D39" s="103"/>
      <c r="E39" s="78"/>
      <c r="F39" s="78"/>
      <c r="K39"/>
      <c r="L39"/>
      <c r="M39"/>
      <c r="N39"/>
      <c r="O39"/>
      <c r="P39"/>
      <c r="Q39"/>
    </row>
    <row r="40" spans="1:17" s="55" customFormat="1" ht="12.75" customHeight="1">
      <c r="A40" s="79"/>
      <c r="B40" s="102" t="s">
        <v>21</v>
      </c>
      <c r="C40" s="152" t="s">
        <v>55</v>
      </c>
      <c r="D40" s="76"/>
      <c r="E40" s="160">
        <f>E42+E45+E41</f>
        <v>8012716</v>
      </c>
      <c r="F40" s="160">
        <f>F42+F45+F41</f>
        <v>19745396</v>
      </c>
      <c r="K40"/>
      <c r="L40"/>
      <c r="M40"/>
      <c r="N40"/>
      <c r="O40"/>
      <c r="P40"/>
      <c r="Q40"/>
    </row>
    <row r="41" spans="1:17" s="55" customFormat="1" ht="12.75" customHeight="1">
      <c r="A41" s="79"/>
      <c r="B41" s="150"/>
      <c r="C41" s="95">
        <v>1</v>
      </c>
      <c r="D41" s="49" t="s">
        <v>56</v>
      </c>
      <c r="E41" s="78"/>
      <c r="F41" s="78">
        <v>12000000</v>
      </c>
      <c r="K41"/>
      <c r="L41"/>
      <c r="M41"/>
      <c r="N41"/>
      <c r="O41"/>
      <c r="P41"/>
      <c r="Q41"/>
    </row>
    <row r="42" spans="1:17" s="55" customFormat="1" ht="12.75" customHeight="1">
      <c r="A42" s="79"/>
      <c r="B42" s="150"/>
      <c r="C42" s="95">
        <v>2</v>
      </c>
      <c r="D42" s="49" t="s">
        <v>57</v>
      </c>
      <c r="E42" s="78">
        <v>8012716</v>
      </c>
      <c r="F42" s="78">
        <v>6167898</v>
      </c>
      <c r="K42"/>
      <c r="L42"/>
      <c r="M42"/>
      <c r="N42"/>
      <c r="O42"/>
      <c r="P42"/>
      <c r="Q42"/>
    </row>
    <row r="43" spans="1:17" s="55" customFormat="1" ht="12.75" customHeight="1">
      <c r="A43" s="79"/>
      <c r="B43" s="150"/>
      <c r="C43" s="95">
        <v>3</v>
      </c>
      <c r="D43" s="49" t="s">
        <v>58</v>
      </c>
      <c r="E43" s="78"/>
      <c r="F43" s="78"/>
      <c r="K43"/>
      <c r="L43"/>
      <c r="M43"/>
      <c r="N43"/>
      <c r="O43"/>
      <c r="P43"/>
      <c r="Q43"/>
    </row>
    <row r="44" spans="1:17" s="55" customFormat="1" ht="12.75" customHeight="1">
      <c r="A44" s="79"/>
      <c r="B44" s="150"/>
      <c r="C44" s="95">
        <v>4</v>
      </c>
      <c r="D44" s="49" t="s">
        <v>59</v>
      </c>
      <c r="E44" s="78"/>
      <c r="F44" s="78"/>
      <c r="K44"/>
      <c r="L44"/>
      <c r="M44"/>
      <c r="N44"/>
      <c r="O44"/>
      <c r="P44"/>
      <c r="Q44"/>
    </row>
    <row r="45" spans="1:17" s="55" customFormat="1" ht="12.75" customHeight="1">
      <c r="A45" s="79"/>
      <c r="B45" s="150"/>
      <c r="C45" s="95">
        <v>5</v>
      </c>
      <c r="D45" s="103" t="s">
        <v>304</v>
      </c>
      <c r="E45" s="78"/>
      <c r="F45" s="78">
        <f>1559915+17583</f>
        <v>1577498</v>
      </c>
      <c r="K45"/>
      <c r="L45"/>
      <c r="M45"/>
      <c r="N45"/>
      <c r="O45"/>
      <c r="P45"/>
      <c r="Q45"/>
    </row>
    <row r="46" spans="1:17" s="55" customFormat="1" ht="12.75" customHeight="1">
      <c r="A46" s="79"/>
      <c r="B46" s="102" t="s">
        <v>21</v>
      </c>
      <c r="C46" s="152" t="s">
        <v>60</v>
      </c>
      <c r="D46" s="103"/>
      <c r="E46" s="232"/>
      <c r="F46" s="232"/>
      <c r="K46"/>
      <c r="L46"/>
      <c r="M46"/>
      <c r="N46"/>
      <c r="O46"/>
      <c r="P46"/>
      <c r="Q46"/>
    </row>
    <row r="47" spans="1:17" s="55" customFormat="1" ht="12.75" customHeight="1">
      <c r="A47" s="79"/>
      <c r="B47" s="150"/>
      <c r="C47" s="152"/>
      <c r="D47" s="103"/>
      <c r="E47" s="78"/>
      <c r="F47" s="78"/>
      <c r="K47"/>
      <c r="L47"/>
      <c r="M47"/>
      <c r="N47"/>
      <c r="O47"/>
      <c r="P47"/>
      <c r="Q47"/>
    </row>
    <row r="48" spans="1:17" s="55" customFormat="1" ht="12.75" customHeight="1">
      <c r="A48" s="79"/>
      <c r="B48" s="102" t="s">
        <v>21</v>
      </c>
      <c r="C48" s="152" t="s">
        <v>61</v>
      </c>
      <c r="D48" s="103"/>
      <c r="E48" s="232"/>
      <c r="F48" s="232"/>
      <c r="K48"/>
      <c r="L48"/>
      <c r="M48"/>
      <c r="N48"/>
      <c r="O48"/>
      <c r="P48"/>
      <c r="Q48"/>
    </row>
    <row r="49" spans="1:17" s="55" customFormat="1" ht="12.75" customHeight="1">
      <c r="A49" s="79"/>
      <c r="B49" s="150"/>
      <c r="C49" s="95">
        <v>1</v>
      </c>
      <c r="D49" s="103" t="s">
        <v>62</v>
      </c>
      <c r="E49" s="78"/>
      <c r="F49" s="78"/>
      <c r="K49"/>
      <c r="L49"/>
      <c r="M49"/>
      <c r="N49"/>
      <c r="O49"/>
      <c r="P49"/>
      <c r="Q49"/>
    </row>
    <row r="50" spans="1:17" s="55" customFormat="1" ht="12.75" customHeight="1">
      <c r="A50" s="79"/>
      <c r="B50" s="150"/>
      <c r="C50" s="95">
        <v>2</v>
      </c>
      <c r="D50" s="49" t="s">
        <v>63</v>
      </c>
      <c r="E50" s="78"/>
      <c r="F50" s="78"/>
      <c r="K50"/>
      <c r="L50"/>
      <c r="M50"/>
      <c r="N50"/>
      <c r="O50"/>
      <c r="P50"/>
      <c r="Q50"/>
    </row>
    <row r="51" spans="1:17" s="55" customFormat="1" ht="12.75" customHeight="1">
      <c r="A51" s="79"/>
      <c r="B51" s="150"/>
      <c r="C51" s="95">
        <v>3</v>
      </c>
      <c r="D51" s="49" t="s">
        <v>64</v>
      </c>
      <c r="E51" s="78"/>
      <c r="F51" s="78"/>
      <c r="I51" s="55" t="s">
        <v>265</v>
      </c>
      <c r="K51"/>
      <c r="L51"/>
      <c r="M51"/>
      <c r="N51"/>
      <c r="O51"/>
      <c r="P51"/>
      <c r="Q51"/>
    </row>
    <row r="52" spans="1:17" s="55" customFormat="1" ht="12.75" customHeight="1">
      <c r="A52" s="79"/>
      <c r="B52" s="150"/>
      <c r="C52" s="95"/>
      <c r="D52" s="103"/>
      <c r="E52" s="78"/>
      <c r="F52" s="78"/>
      <c r="K52"/>
      <c r="L52"/>
      <c r="M52"/>
      <c r="N52"/>
      <c r="O52"/>
      <c r="P52"/>
      <c r="Q52"/>
    </row>
    <row r="53" spans="1:17" s="55" customFormat="1" ht="12.75" customHeight="1">
      <c r="A53" s="79"/>
      <c r="B53" s="102" t="s">
        <v>21</v>
      </c>
      <c r="C53" s="152" t="s">
        <v>65</v>
      </c>
      <c r="D53" s="103"/>
      <c r="E53" s="232"/>
      <c r="F53" s="232"/>
      <c r="K53"/>
      <c r="L53"/>
      <c r="M53"/>
      <c r="N53"/>
      <c r="O53"/>
      <c r="P53"/>
      <c r="Q53"/>
    </row>
    <row r="54" spans="1:17" s="55" customFormat="1" ht="12.75" customHeight="1">
      <c r="A54" s="79"/>
      <c r="B54" s="102" t="s">
        <v>21</v>
      </c>
      <c r="C54" s="152" t="s">
        <v>66</v>
      </c>
      <c r="D54" s="103"/>
      <c r="E54" s="232"/>
      <c r="F54" s="232"/>
      <c r="K54"/>
      <c r="L54"/>
      <c r="M54"/>
      <c r="N54"/>
      <c r="O54"/>
      <c r="P54"/>
      <c r="Q54"/>
    </row>
    <row r="55" spans="1:17" s="55" customFormat="1" ht="12.75" customHeight="1">
      <c r="A55" s="79"/>
      <c r="B55" s="259"/>
      <c r="C55" s="260"/>
      <c r="D55" s="261"/>
      <c r="E55" s="78"/>
      <c r="F55" s="78"/>
      <c r="K55"/>
      <c r="L55"/>
      <c r="M55"/>
      <c r="N55"/>
      <c r="O55"/>
      <c r="P55"/>
      <c r="Q55"/>
    </row>
    <row r="56" spans="1:17" s="55" customFormat="1" ht="12.75" customHeight="1">
      <c r="A56" s="153" t="s">
        <v>67</v>
      </c>
      <c r="B56" s="259" t="s">
        <v>68</v>
      </c>
      <c r="C56" s="260"/>
      <c r="D56" s="261"/>
      <c r="E56" s="160">
        <f>E31</f>
        <v>8012716</v>
      </c>
      <c r="F56" s="160">
        <f>F31</f>
        <v>19745396</v>
      </c>
      <c r="K56"/>
      <c r="L56"/>
      <c r="M56"/>
      <c r="N56"/>
      <c r="O56"/>
      <c r="P56"/>
      <c r="Q56"/>
    </row>
    <row r="57" spans="1:17" s="55" customFormat="1" ht="30" customHeight="1">
      <c r="A57" s="115"/>
      <c r="B57" s="259" t="s">
        <v>69</v>
      </c>
      <c r="C57" s="260"/>
      <c r="D57" s="261"/>
      <c r="E57" s="160">
        <f>E56+E30</f>
        <v>74658241</v>
      </c>
      <c r="F57" s="160">
        <f>F56+F30</f>
        <v>86074938</v>
      </c>
      <c r="K57"/>
      <c r="L57"/>
      <c r="M57"/>
      <c r="N57"/>
      <c r="O57"/>
      <c r="P57"/>
      <c r="Q57"/>
    </row>
    <row r="58" spans="1:17" s="55" customFormat="1" ht="9.75" customHeight="1">
      <c r="A58" s="107"/>
      <c r="B58" s="107"/>
      <c r="C58" s="107"/>
      <c r="D58" s="107"/>
      <c r="E58" s="109"/>
      <c r="F58" s="109"/>
      <c r="K58"/>
      <c r="L58"/>
      <c r="M58"/>
      <c r="N58"/>
      <c r="O58"/>
      <c r="P58"/>
      <c r="Q58"/>
    </row>
    <row r="59" spans="1:17" s="55" customFormat="1" ht="15.95" customHeight="1">
      <c r="A59" s="107"/>
      <c r="B59" s="107"/>
      <c r="C59" s="107"/>
      <c r="D59" s="239" t="s">
        <v>314</v>
      </c>
      <c r="E59" s="224"/>
      <c r="F59" s="224"/>
      <c r="K59"/>
      <c r="L59"/>
      <c r="M59"/>
      <c r="N59"/>
      <c r="O59"/>
      <c r="P59"/>
      <c r="Q59"/>
    </row>
    <row r="60" spans="1:17">
      <c r="H60" s="16" t="s">
        <v>265</v>
      </c>
      <c r="K60"/>
      <c r="L60"/>
      <c r="M60"/>
      <c r="N60"/>
      <c r="O60"/>
      <c r="P60"/>
      <c r="Q60"/>
    </row>
    <row r="61" spans="1:17">
      <c r="E61" s="224"/>
      <c r="F61" s="224"/>
      <c r="K61"/>
      <c r="L61"/>
      <c r="M61"/>
      <c r="N61"/>
      <c r="O61"/>
      <c r="P61"/>
      <c r="Q61"/>
    </row>
    <row r="62" spans="1:17">
      <c r="K62"/>
      <c r="L62"/>
      <c r="M62"/>
      <c r="N62"/>
      <c r="O62"/>
      <c r="P62"/>
      <c r="Q62"/>
    </row>
    <row r="63" spans="1:17">
      <c r="K63"/>
      <c r="L63"/>
      <c r="M63"/>
      <c r="N63"/>
      <c r="O63"/>
      <c r="P63"/>
      <c r="Q63"/>
    </row>
    <row r="64" spans="1:17">
      <c r="K64"/>
      <c r="L64"/>
      <c r="M64"/>
      <c r="N64"/>
      <c r="O64"/>
      <c r="P64"/>
      <c r="Q64"/>
    </row>
    <row r="65" spans="11:17">
      <c r="K65"/>
      <c r="L65"/>
      <c r="M65"/>
      <c r="N65"/>
      <c r="O65"/>
      <c r="P65"/>
      <c r="Q65"/>
    </row>
    <row r="66" spans="11:17">
      <c r="K66"/>
      <c r="L66"/>
      <c r="M66"/>
      <c r="N66"/>
      <c r="O66"/>
      <c r="P66"/>
      <c r="Q66"/>
    </row>
    <row r="67" spans="11:17">
      <c r="K67"/>
      <c r="L67"/>
      <c r="M67"/>
      <c r="N67"/>
      <c r="O67"/>
      <c r="P67"/>
      <c r="Q67"/>
    </row>
    <row r="68" spans="11:17">
      <c r="K68"/>
      <c r="L68"/>
      <c r="M68"/>
      <c r="N68"/>
      <c r="O68"/>
      <c r="P68"/>
      <c r="Q68"/>
    </row>
    <row r="69" spans="11:17">
      <c r="K69"/>
      <c r="L69"/>
      <c r="M69"/>
      <c r="N69"/>
      <c r="O69"/>
      <c r="P69"/>
      <c r="Q69"/>
    </row>
    <row r="70" spans="11:17">
      <c r="K70"/>
      <c r="L70"/>
      <c r="M70"/>
      <c r="N70"/>
      <c r="O70"/>
      <c r="P70"/>
      <c r="Q70"/>
    </row>
    <row r="71" spans="11:17">
      <c r="K71"/>
      <c r="L71"/>
      <c r="M71"/>
      <c r="N71"/>
      <c r="O71"/>
      <c r="P71"/>
      <c r="Q71"/>
    </row>
    <row r="72" spans="11:17">
      <c r="K72"/>
      <c r="L72"/>
      <c r="M72"/>
      <c r="N72"/>
      <c r="O72"/>
      <c r="P72"/>
      <c r="Q72"/>
    </row>
    <row r="73" spans="11:17">
      <c r="K73"/>
      <c r="L73"/>
      <c r="M73"/>
      <c r="N73"/>
      <c r="O73"/>
      <c r="P73"/>
      <c r="Q73"/>
    </row>
    <row r="74" spans="11:17">
      <c r="K74"/>
      <c r="L74"/>
      <c r="M74"/>
      <c r="N74"/>
      <c r="O74"/>
      <c r="P74"/>
      <c r="Q74"/>
    </row>
    <row r="75" spans="11:17">
      <c r="K75"/>
      <c r="L75"/>
      <c r="M75"/>
      <c r="N75"/>
      <c r="O75"/>
      <c r="P75"/>
      <c r="Q75"/>
    </row>
    <row r="76" spans="11:17">
      <c r="K76"/>
      <c r="L76"/>
      <c r="M76"/>
      <c r="N76"/>
      <c r="O76"/>
      <c r="P76"/>
      <c r="Q76"/>
    </row>
    <row r="77" spans="11:17">
      <c r="K77"/>
      <c r="L77"/>
      <c r="M77"/>
      <c r="N77"/>
      <c r="O77"/>
      <c r="P77"/>
      <c r="Q77"/>
    </row>
    <row r="78" spans="11:17">
      <c r="K78"/>
      <c r="L78"/>
      <c r="M78"/>
      <c r="N78"/>
      <c r="O78"/>
      <c r="P78"/>
      <c r="Q78"/>
    </row>
    <row r="79" spans="11:17">
      <c r="K79" t="s">
        <v>265</v>
      </c>
      <c r="L79"/>
      <c r="M79"/>
      <c r="N79"/>
      <c r="O79"/>
      <c r="P79"/>
      <c r="Q79"/>
    </row>
    <row r="80" spans="11:17">
      <c r="K80"/>
      <c r="L80"/>
      <c r="M80"/>
      <c r="N80"/>
      <c r="O80"/>
      <c r="P80"/>
      <c r="Q80"/>
    </row>
    <row r="81" spans="11:17">
      <c r="K81"/>
      <c r="L81"/>
      <c r="M81"/>
      <c r="N81"/>
      <c r="O81"/>
      <c r="P81"/>
      <c r="Q81"/>
    </row>
    <row r="82" spans="11:17">
      <c r="K82"/>
      <c r="L82"/>
      <c r="M82"/>
      <c r="N82"/>
      <c r="O82"/>
      <c r="P82"/>
      <c r="Q82"/>
    </row>
    <row r="83" spans="11:17">
      <c r="K83"/>
      <c r="L83"/>
      <c r="M83"/>
      <c r="N83"/>
      <c r="O83"/>
      <c r="P83"/>
      <c r="Q83"/>
    </row>
    <row r="84" spans="11:17">
      <c r="K84"/>
      <c r="L84"/>
      <c r="M84"/>
      <c r="N84"/>
      <c r="O84"/>
      <c r="P84"/>
      <c r="Q84"/>
    </row>
    <row r="85" spans="11:17">
      <c r="K85"/>
      <c r="L85"/>
      <c r="M85"/>
      <c r="N85"/>
      <c r="O85"/>
      <c r="P85"/>
      <c r="Q85"/>
    </row>
    <row r="86" spans="11:17">
      <c r="K86"/>
      <c r="L86"/>
      <c r="M86"/>
      <c r="N86"/>
      <c r="O86"/>
      <c r="P86"/>
      <c r="Q86"/>
    </row>
    <row r="87" spans="11:17">
      <c r="K87"/>
      <c r="L87"/>
      <c r="M87"/>
      <c r="N87"/>
      <c r="O87"/>
      <c r="P87"/>
      <c r="Q87"/>
    </row>
    <row r="88" spans="11:17">
      <c r="K88"/>
      <c r="L88"/>
      <c r="M88"/>
      <c r="N88"/>
      <c r="O88"/>
      <c r="P88"/>
      <c r="Q88"/>
    </row>
    <row r="89" spans="11:17">
      <c r="K89"/>
      <c r="L89"/>
      <c r="M89"/>
      <c r="N89"/>
      <c r="O89"/>
      <c r="P89"/>
      <c r="Q89"/>
    </row>
    <row r="90" spans="11:17">
      <c r="K90"/>
      <c r="L90"/>
      <c r="M90"/>
      <c r="N90"/>
      <c r="O90"/>
      <c r="P90"/>
      <c r="Q90"/>
    </row>
    <row r="91" spans="11:17">
      <c r="K91"/>
      <c r="L91"/>
      <c r="M91"/>
      <c r="N91"/>
      <c r="O91"/>
      <c r="P91"/>
      <c r="Q91"/>
    </row>
    <row r="92" spans="11:17">
      <c r="K92"/>
      <c r="L92"/>
      <c r="M92"/>
      <c r="N92"/>
      <c r="O92"/>
      <c r="P92"/>
      <c r="Q92"/>
    </row>
    <row r="93" spans="11:17">
      <c r="K93"/>
      <c r="L93"/>
      <c r="M93"/>
      <c r="N93"/>
      <c r="O93"/>
      <c r="P93"/>
      <c r="Q93"/>
    </row>
    <row r="94" spans="11:17">
      <c r="K94"/>
      <c r="L94"/>
      <c r="M94"/>
      <c r="N94"/>
      <c r="O94"/>
      <c r="P94"/>
      <c r="Q94"/>
    </row>
    <row r="95" spans="11:17">
      <c r="K95"/>
      <c r="L95"/>
      <c r="M95"/>
      <c r="N95"/>
      <c r="O95"/>
      <c r="P95"/>
      <c r="Q95"/>
    </row>
    <row r="96" spans="11:17">
      <c r="K96"/>
      <c r="L96"/>
      <c r="M96"/>
      <c r="N96"/>
      <c r="O96"/>
      <c r="P96"/>
      <c r="Q96"/>
    </row>
    <row r="97" spans="11:17">
      <c r="K97"/>
      <c r="L97"/>
      <c r="M97"/>
      <c r="N97"/>
      <c r="O97"/>
      <c r="P97"/>
      <c r="Q97"/>
    </row>
    <row r="98" spans="11:17">
      <c r="K98"/>
      <c r="L98"/>
      <c r="M98"/>
      <c r="N98"/>
      <c r="O98"/>
      <c r="P98"/>
      <c r="Q98"/>
    </row>
    <row r="99" spans="11:17">
      <c r="K99"/>
      <c r="L99"/>
      <c r="M99"/>
      <c r="N99"/>
      <c r="O99"/>
      <c r="P99"/>
      <c r="Q99"/>
    </row>
    <row r="100" spans="11:17">
      <c r="K100"/>
      <c r="L100"/>
      <c r="M100"/>
      <c r="N100"/>
      <c r="O100"/>
      <c r="P100"/>
      <c r="Q100"/>
    </row>
    <row r="101" spans="11:17">
      <c r="K101"/>
      <c r="L101"/>
      <c r="M101"/>
      <c r="N101"/>
      <c r="O101"/>
      <c r="P101"/>
      <c r="Q101"/>
    </row>
    <row r="102" spans="11:17">
      <c r="K102"/>
      <c r="L102"/>
      <c r="M102"/>
      <c r="N102"/>
      <c r="O102"/>
      <c r="P102"/>
      <c r="Q102"/>
    </row>
    <row r="103" spans="11:17">
      <c r="K103"/>
      <c r="L103"/>
      <c r="M103"/>
      <c r="N103"/>
      <c r="O103"/>
      <c r="P103"/>
      <c r="Q103"/>
    </row>
    <row r="104" spans="11:17">
      <c r="K104"/>
      <c r="L104"/>
      <c r="M104"/>
      <c r="N104"/>
      <c r="O104"/>
      <c r="P104"/>
      <c r="Q104"/>
    </row>
    <row r="105" spans="11:17">
      <c r="K105"/>
      <c r="L105"/>
      <c r="M105"/>
      <c r="N105"/>
      <c r="O105"/>
      <c r="P105"/>
      <c r="Q105"/>
    </row>
    <row r="106" spans="11:17">
      <c r="K106"/>
      <c r="L106"/>
      <c r="M106"/>
      <c r="N106"/>
      <c r="O106"/>
      <c r="P106"/>
      <c r="Q106"/>
    </row>
    <row r="107" spans="11:17">
      <c r="K107"/>
      <c r="L107"/>
      <c r="M107"/>
      <c r="N107"/>
      <c r="O107"/>
      <c r="P107"/>
      <c r="Q107"/>
    </row>
    <row r="108" spans="11:17">
      <c r="K108"/>
      <c r="L108"/>
      <c r="M108"/>
      <c r="N108"/>
      <c r="O108"/>
      <c r="P108"/>
      <c r="Q108"/>
    </row>
    <row r="109" spans="11:17">
      <c r="K109"/>
      <c r="L109"/>
      <c r="M109"/>
      <c r="N109"/>
      <c r="O109"/>
      <c r="P109"/>
      <c r="Q109"/>
    </row>
    <row r="110" spans="11:17">
      <c r="K110"/>
      <c r="L110"/>
      <c r="M110"/>
      <c r="N110"/>
      <c r="O110"/>
      <c r="P110"/>
      <c r="Q110"/>
    </row>
    <row r="111" spans="11:17">
      <c r="K111"/>
      <c r="L111"/>
      <c r="M111"/>
      <c r="N111"/>
      <c r="O111"/>
      <c r="P111"/>
      <c r="Q111"/>
    </row>
    <row r="112" spans="11:17" ht="12.75" customHeight="1">
      <c r="K112"/>
      <c r="L112"/>
      <c r="M112"/>
      <c r="N112"/>
      <c r="O112"/>
      <c r="P112"/>
      <c r="Q112"/>
    </row>
    <row r="113" spans="11:17" ht="13.5" customHeight="1">
      <c r="K113"/>
      <c r="L113"/>
      <c r="M113"/>
      <c r="N113"/>
      <c r="O113"/>
      <c r="P113"/>
      <c r="Q113"/>
    </row>
    <row r="114" spans="11:17">
      <c r="K114"/>
      <c r="L114"/>
      <c r="M114"/>
      <c r="N114"/>
      <c r="O114"/>
      <c r="P114"/>
      <c r="Q114"/>
    </row>
    <row r="115" spans="11:17">
      <c r="K115"/>
      <c r="L115"/>
      <c r="M115"/>
      <c r="N115"/>
      <c r="O115"/>
      <c r="P115"/>
      <c r="Q115"/>
    </row>
    <row r="116" spans="11:17">
      <c r="K116"/>
      <c r="L116"/>
      <c r="M116"/>
      <c r="N116"/>
      <c r="O116"/>
      <c r="P116"/>
      <c r="Q116"/>
    </row>
    <row r="117" spans="11:17">
      <c r="K117"/>
      <c r="L117"/>
      <c r="M117"/>
      <c r="N117"/>
      <c r="O117"/>
      <c r="P117"/>
      <c r="Q117"/>
    </row>
    <row r="118" spans="11:17">
      <c r="K118"/>
      <c r="L118"/>
      <c r="M118"/>
      <c r="N118"/>
      <c r="O118"/>
      <c r="P118"/>
      <c r="Q118"/>
    </row>
    <row r="119" spans="11:17">
      <c r="K119"/>
      <c r="L119"/>
      <c r="M119"/>
      <c r="N119"/>
      <c r="O119"/>
      <c r="P119"/>
      <c r="Q119"/>
    </row>
    <row r="120" spans="11:17">
      <c r="K120"/>
      <c r="L120"/>
      <c r="M120"/>
      <c r="N120"/>
      <c r="O120"/>
      <c r="P120"/>
      <c r="Q120"/>
    </row>
    <row r="121" spans="11:17">
      <c r="K121"/>
      <c r="L121"/>
      <c r="M121"/>
      <c r="N121"/>
      <c r="O121"/>
      <c r="P121"/>
      <c r="Q121"/>
    </row>
    <row r="122" spans="11:17">
      <c r="K122"/>
      <c r="L122"/>
      <c r="M122"/>
      <c r="N122"/>
      <c r="O122"/>
      <c r="P122"/>
      <c r="Q122"/>
    </row>
    <row r="123" spans="11:17">
      <c r="K123"/>
      <c r="L123"/>
      <c r="M123"/>
      <c r="N123"/>
      <c r="O123"/>
      <c r="P123"/>
      <c r="Q123"/>
    </row>
    <row r="124" spans="11:17">
      <c r="K124"/>
      <c r="L124"/>
      <c r="M124"/>
      <c r="N124"/>
      <c r="O124"/>
      <c r="P124"/>
      <c r="Q124"/>
    </row>
    <row r="125" spans="11:17">
      <c r="K125"/>
      <c r="L125"/>
      <c r="M125"/>
      <c r="N125"/>
      <c r="O125"/>
      <c r="P125"/>
      <c r="Q125"/>
    </row>
    <row r="126" spans="11:17">
      <c r="K126"/>
      <c r="L126"/>
      <c r="M126"/>
      <c r="N126"/>
      <c r="O126"/>
      <c r="P126"/>
      <c r="Q126"/>
    </row>
    <row r="127" spans="11:17">
      <c r="K127"/>
      <c r="L127"/>
      <c r="M127"/>
      <c r="N127"/>
      <c r="O127"/>
      <c r="P127"/>
      <c r="Q127"/>
    </row>
    <row r="128" spans="11:17">
      <c r="K128"/>
      <c r="L128"/>
      <c r="M128"/>
      <c r="N128"/>
      <c r="O128"/>
      <c r="P128"/>
      <c r="Q128"/>
    </row>
    <row r="129" spans="11:17">
      <c r="K129"/>
      <c r="L129"/>
      <c r="M129"/>
      <c r="N129"/>
      <c r="O129"/>
      <c r="P129"/>
      <c r="Q129"/>
    </row>
    <row r="130" spans="11:17">
      <c r="K130"/>
      <c r="L130"/>
      <c r="M130"/>
      <c r="N130"/>
      <c r="O130"/>
      <c r="P130"/>
      <c r="Q130"/>
    </row>
    <row r="131" spans="11:17">
      <c r="K131"/>
      <c r="L131"/>
      <c r="M131"/>
      <c r="N131"/>
      <c r="O131"/>
      <c r="P131"/>
      <c r="Q131"/>
    </row>
    <row r="132" spans="11:17">
      <c r="K132"/>
      <c r="L132"/>
      <c r="M132"/>
      <c r="N132"/>
      <c r="O132"/>
      <c r="P132"/>
      <c r="Q132"/>
    </row>
    <row r="133" spans="11:17">
      <c r="K133"/>
      <c r="L133"/>
      <c r="M133"/>
      <c r="N133"/>
      <c r="O133"/>
      <c r="P133"/>
      <c r="Q133"/>
    </row>
    <row r="134" spans="11:17">
      <c r="K134"/>
      <c r="L134"/>
      <c r="M134"/>
      <c r="N134"/>
      <c r="O134"/>
      <c r="P134"/>
      <c r="Q134"/>
    </row>
    <row r="135" spans="11:17">
      <c r="K135"/>
      <c r="L135"/>
      <c r="M135"/>
      <c r="N135"/>
      <c r="O135"/>
      <c r="P135"/>
      <c r="Q135"/>
    </row>
    <row r="136" spans="11:17">
      <c r="K136"/>
      <c r="L136"/>
      <c r="M136"/>
      <c r="N136"/>
      <c r="O136"/>
      <c r="P136"/>
      <c r="Q136"/>
    </row>
    <row r="137" spans="11:17">
      <c r="K137"/>
      <c r="L137"/>
      <c r="M137"/>
      <c r="N137"/>
      <c r="O137"/>
      <c r="P137"/>
      <c r="Q137"/>
    </row>
    <row r="138" spans="11:17">
      <c r="K138"/>
      <c r="L138"/>
      <c r="M138"/>
      <c r="N138"/>
      <c r="O138"/>
      <c r="P138"/>
      <c r="Q138"/>
    </row>
    <row r="139" spans="11:17">
      <c r="K139"/>
      <c r="L139"/>
      <c r="M139"/>
      <c r="N139"/>
      <c r="O139"/>
      <c r="P139"/>
      <c r="Q139"/>
    </row>
    <row r="140" spans="11:17">
      <c r="K140"/>
      <c r="L140"/>
      <c r="M140"/>
      <c r="N140"/>
      <c r="O140"/>
      <c r="P140"/>
      <c r="Q140"/>
    </row>
    <row r="141" spans="11:17">
      <c r="K141"/>
      <c r="L141"/>
      <c r="M141"/>
      <c r="N141"/>
      <c r="O141"/>
      <c r="P141"/>
      <c r="Q141"/>
    </row>
    <row r="142" spans="11:17">
      <c r="K142"/>
      <c r="L142"/>
      <c r="M142"/>
      <c r="N142"/>
      <c r="O142"/>
      <c r="P142"/>
      <c r="Q142"/>
    </row>
    <row r="143" spans="11:17">
      <c r="K143"/>
      <c r="L143"/>
      <c r="M143"/>
      <c r="N143"/>
      <c r="O143"/>
      <c r="P143"/>
      <c r="Q143"/>
    </row>
    <row r="144" spans="11:17">
      <c r="K144"/>
      <c r="L144"/>
      <c r="M144"/>
      <c r="N144"/>
      <c r="O144"/>
      <c r="P144"/>
      <c r="Q144"/>
    </row>
    <row r="145" spans="11:17">
      <c r="K145"/>
      <c r="L145"/>
      <c r="M145"/>
      <c r="N145"/>
      <c r="O145"/>
      <c r="P145"/>
      <c r="Q145"/>
    </row>
    <row r="146" spans="11:17">
      <c r="K146"/>
      <c r="L146"/>
      <c r="M146"/>
      <c r="N146"/>
      <c r="O146"/>
      <c r="P146"/>
      <c r="Q146"/>
    </row>
    <row r="147" spans="11:17">
      <c r="K147"/>
      <c r="L147"/>
      <c r="M147"/>
      <c r="N147"/>
      <c r="O147"/>
      <c r="P147"/>
      <c r="Q147"/>
    </row>
    <row r="148" spans="11:17">
      <c r="K148"/>
      <c r="L148"/>
      <c r="M148"/>
      <c r="N148"/>
      <c r="O148"/>
      <c r="P148"/>
      <c r="Q148"/>
    </row>
    <row r="149" spans="11:17">
      <c r="K149"/>
      <c r="L149"/>
      <c r="M149"/>
      <c r="N149"/>
      <c r="O149"/>
      <c r="P149"/>
      <c r="Q149"/>
    </row>
    <row r="150" spans="11:17">
      <c r="K150"/>
      <c r="L150"/>
      <c r="M150"/>
      <c r="N150"/>
      <c r="O150"/>
      <c r="P150"/>
      <c r="Q150"/>
    </row>
    <row r="151" spans="11:17">
      <c r="K151"/>
      <c r="L151"/>
      <c r="M151"/>
      <c r="N151"/>
      <c r="O151"/>
      <c r="P151"/>
      <c r="Q151"/>
    </row>
    <row r="152" spans="11:17">
      <c r="K152"/>
      <c r="L152"/>
      <c r="M152"/>
      <c r="N152"/>
      <c r="O152"/>
      <c r="P152"/>
      <c r="Q152"/>
    </row>
    <row r="153" spans="11:17">
      <c r="K153"/>
      <c r="L153"/>
      <c r="M153"/>
      <c r="N153"/>
      <c r="O153"/>
      <c r="P153"/>
      <c r="Q153"/>
    </row>
    <row r="154" spans="11:17">
      <c r="K154"/>
      <c r="L154"/>
      <c r="M154"/>
      <c r="N154"/>
      <c r="O154"/>
      <c r="P154"/>
      <c r="Q154"/>
    </row>
    <row r="155" spans="11:17">
      <c r="K155"/>
      <c r="L155"/>
      <c r="M155"/>
      <c r="N155"/>
      <c r="O155"/>
      <c r="P155"/>
      <c r="Q155"/>
    </row>
    <row r="156" spans="11:17">
      <c r="K156"/>
      <c r="L156"/>
      <c r="M156"/>
      <c r="N156"/>
      <c r="O156"/>
      <c r="P156"/>
      <c r="Q156"/>
    </row>
    <row r="157" spans="11:17">
      <c r="K157"/>
      <c r="L157"/>
      <c r="M157"/>
      <c r="N157"/>
      <c r="O157"/>
      <c r="P157"/>
      <c r="Q157"/>
    </row>
    <row r="158" spans="11:17">
      <c r="K158"/>
      <c r="L158"/>
      <c r="M158"/>
      <c r="N158"/>
      <c r="O158"/>
      <c r="P158"/>
      <c r="Q158"/>
    </row>
    <row r="159" spans="11:17">
      <c r="K159"/>
      <c r="L159"/>
      <c r="M159"/>
      <c r="N159"/>
      <c r="O159"/>
      <c r="P159"/>
      <c r="Q159"/>
    </row>
    <row r="160" spans="11:17">
      <c r="K160"/>
      <c r="L160"/>
      <c r="M160"/>
      <c r="N160"/>
      <c r="O160"/>
      <c r="P160"/>
      <c r="Q160"/>
    </row>
    <row r="161" spans="11:17">
      <c r="K161"/>
      <c r="L161"/>
      <c r="M161"/>
      <c r="N161"/>
      <c r="O161"/>
      <c r="P161"/>
      <c r="Q161"/>
    </row>
    <row r="162" spans="11:17">
      <c r="K162"/>
      <c r="L162"/>
      <c r="M162"/>
      <c r="N162"/>
      <c r="O162"/>
      <c r="P162"/>
      <c r="Q162"/>
    </row>
    <row r="163" spans="11:17">
      <c r="K163"/>
      <c r="L163"/>
      <c r="M163"/>
      <c r="N163"/>
      <c r="O163"/>
      <c r="P163"/>
      <c r="Q163"/>
    </row>
    <row r="164" spans="11:17">
      <c r="K164"/>
      <c r="L164"/>
      <c r="M164"/>
      <c r="N164"/>
      <c r="O164"/>
      <c r="P164"/>
      <c r="Q164"/>
    </row>
    <row r="165" spans="11:17">
      <c r="K165"/>
      <c r="L165"/>
      <c r="M165"/>
      <c r="N165"/>
      <c r="O165"/>
      <c r="P165"/>
      <c r="Q165"/>
    </row>
    <row r="166" spans="11:17">
      <c r="K166"/>
      <c r="L166"/>
      <c r="M166"/>
      <c r="N166"/>
      <c r="O166"/>
      <c r="P166"/>
      <c r="Q166"/>
    </row>
    <row r="167" spans="11:17">
      <c r="K167"/>
      <c r="L167"/>
      <c r="M167"/>
      <c r="N167"/>
      <c r="O167"/>
      <c r="P167"/>
      <c r="Q167"/>
    </row>
    <row r="168" spans="11:17">
      <c r="K168"/>
      <c r="L168"/>
      <c r="M168"/>
      <c r="N168"/>
      <c r="O168"/>
      <c r="P168"/>
      <c r="Q168"/>
    </row>
    <row r="169" spans="11:17">
      <c r="K169"/>
      <c r="L169"/>
      <c r="M169"/>
      <c r="N169"/>
      <c r="O169"/>
      <c r="P169"/>
      <c r="Q169"/>
    </row>
    <row r="170" spans="11:17">
      <c r="K170"/>
      <c r="L170"/>
      <c r="M170"/>
      <c r="N170"/>
      <c r="O170"/>
      <c r="P170"/>
      <c r="Q170"/>
    </row>
    <row r="171" spans="11:17" ht="14.25" customHeight="1">
      <c r="K171"/>
      <c r="L171"/>
      <c r="M171"/>
      <c r="N171"/>
      <c r="O171"/>
      <c r="P171"/>
      <c r="Q171"/>
    </row>
    <row r="172" spans="11:17" ht="14.25" customHeight="1">
      <c r="K172"/>
      <c r="L172"/>
      <c r="M172"/>
      <c r="N172"/>
      <c r="O172"/>
      <c r="P172"/>
      <c r="Q172"/>
    </row>
    <row r="173" spans="11:17" ht="12.75" customHeight="1">
      <c r="K173"/>
      <c r="L173"/>
      <c r="M173"/>
      <c r="N173"/>
      <c r="O173"/>
      <c r="P173"/>
      <c r="Q173"/>
    </row>
    <row r="174" spans="11:17" ht="13.5" customHeight="1">
      <c r="K174"/>
      <c r="L174"/>
      <c r="M174"/>
      <c r="N174"/>
      <c r="O174"/>
      <c r="P174"/>
      <c r="Q174"/>
    </row>
    <row r="175" spans="11:17">
      <c r="K175"/>
      <c r="L175"/>
      <c r="M175"/>
      <c r="N175"/>
      <c r="O175"/>
      <c r="P175"/>
      <c r="Q175"/>
    </row>
    <row r="176" spans="11:17">
      <c r="K176" s="163"/>
      <c r="L176"/>
      <c r="M176"/>
      <c r="N176"/>
      <c r="O176"/>
      <c r="P176"/>
      <c r="Q176"/>
    </row>
    <row r="177" spans="11:17">
      <c r="K177"/>
      <c r="L177"/>
      <c r="M177"/>
      <c r="N177"/>
      <c r="O177"/>
      <c r="P177"/>
      <c r="Q177"/>
    </row>
    <row r="178" spans="11:17">
      <c r="K178"/>
      <c r="L178"/>
      <c r="M178"/>
      <c r="N178"/>
      <c r="O178"/>
      <c r="P178"/>
      <c r="Q178"/>
    </row>
    <row r="179" spans="11:17">
      <c r="K179"/>
      <c r="L179"/>
      <c r="M179"/>
      <c r="N179"/>
      <c r="O179"/>
      <c r="P179"/>
      <c r="Q179"/>
    </row>
    <row r="180" spans="11:17">
      <c r="K180"/>
      <c r="L180"/>
      <c r="M180"/>
      <c r="N180"/>
      <c r="O180"/>
      <c r="P180"/>
      <c r="Q180"/>
    </row>
    <row r="181" spans="11:17">
      <c r="K181"/>
      <c r="L181"/>
      <c r="M181"/>
      <c r="N181"/>
      <c r="O181"/>
      <c r="P181"/>
      <c r="Q181"/>
    </row>
    <row r="182" spans="11:17">
      <c r="K182"/>
      <c r="L182"/>
      <c r="M182"/>
      <c r="N182"/>
      <c r="O182"/>
      <c r="P182"/>
      <c r="Q182"/>
    </row>
    <row r="183" spans="11:17">
      <c r="K183" s="16" t="s">
        <v>265</v>
      </c>
      <c r="L183"/>
      <c r="M183"/>
      <c r="N183"/>
      <c r="O183"/>
      <c r="P183"/>
      <c r="Q183"/>
    </row>
    <row r="184" spans="11:17">
      <c r="K184"/>
      <c r="L184"/>
      <c r="M184"/>
      <c r="N184"/>
      <c r="O184"/>
      <c r="P184"/>
      <c r="Q184"/>
    </row>
    <row r="185" spans="11:17">
      <c r="K185"/>
      <c r="L185"/>
      <c r="M185"/>
      <c r="N185"/>
      <c r="O185"/>
      <c r="P185"/>
      <c r="Q185"/>
    </row>
    <row r="186" spans="11:17">
      <c r="K186"/>
      <c r="L186"/>
      <c r="M186"/>
      <c r="N186"/>
      <c r="O186" s="164"/>
      <c r="P186"/>
      <c r="Q186"/>
    </row>
    <row r="187" spans="11:17">
      <c r="K187"/>
      <c r="L187"/>
      <c r="M187"/>
      <c r="N187"/>
      <c r="O187"/>
      <c r="P187"/>
      <c r="Q187"/>
    </row>
    <row r="188" spans="11:17">
      <c r="K188"/>
      <c r="L188"/>
      <c r="M188"/>
      <c r="N188"/>
      <c r="O188"/>
      <c r="P188"/>
      <c r="Q188"/>
    </row>
    <row r="189" spans="11:17">
      <c r="K189"/>
      <c r="L189"/>
      <c r="M189"/>
      <c r="N189"/>
      <c r="O189"/>
      <c r="P189"/>
      <c r="Q189"/>
    </row>
    <row r="190" spans="11:17">
      <c r="K190"/>
      <c r="L190"/>
      <c r="M190"/>
      <c r="N190"/>
      <c r="O190"/>
      <c r="P190"/>
      <c r="Q190"/>
    </row>
    <row r="191" spans="11:17">
      <c r="K191"/>
      <c r="L191"/>
      <c r="M191"/>
      <c r="N191"/>
      <c r="O191"/>
      <c r="P191"/>
      <c r="Q191"/>
    </row>
    <row r="192" spans="11:17">
      <c r="K192" s="163"/>
      <c r="L192"/>
      <c r="M192"/>
      <c r="N192"/>
      <c r="O192"/>
      <c r="P192"/>
      <c r="Q192"/>
    </row>
    <row r="193" spans="11:17">
      <c r="K193"/>
      <c r="L193"/>
      <c r="M193"/>
      <c r="N193"/>
      <c r="O193"/>
      <c r="P193"/>
      <c r="Q193"/>
    </row>
    <row r="194" spans="11:17">
      <c r="K194"/>
      <c r="L194"/>
      <c r="M194"/>
      <c r="N194"/>
      <c r="O194"/>
      <c r="P194"/>
      <c r="Q194"/>
    </row>
    <row r="195" spans="11:17">
      <c r="K195"/>
      <c r="L195"/>
      <c r="M195"/>
      <c r="N195"/>
      <c r="O195"/>
      <c r="P195"/>
      <c r="Q195"/>
    </row>
    <row r="196" spans="11:17">
      <c r="K196"/>
      <c r="L196"/>
      <c r="M196"/>
      <c r="N196"/>
      <c r="O196"/>
      <c r="P196"/>
      <c r="Q196"/>
    </row>
    <row r="197" spans="11:17">
      <c r="K197"/>
      <c r="L197"/>
      <c r="M197"/>
      <c r="N197"/>
      <c r="O197"/>
      <c r="P197"/>
      <c r="Q197"/>
    </row>
    <row r="198" spans="11:17">
      <c r="K198" s="165"/>
      <c r="L198"/>
      <c r="M198"/>
      <c r="N198"/>
      <c r="O198"/>
      <c r="P198"/>
      <c r="Q198"/>
    </row>
    <row r="199" spans="11:17">
      <c r="K199"/>
      <c r="L199"/>
      <c r="M199"/>
      <c r="N199"/>
      <c r="O199"/>
      <c r="P199"/>
      <c r="Q199"/>
    </row>
    <row r="200" spans="11:17">
      <c r="K200"/>
      <c r="L200" t="s">
        <v>265</v>
      </c>
      <c r="M200"/>
      <c r="N200"/>
      <c r="O200"/>
      <c r="P200"/>
      <c r="Q200"/>
    </row>
    <row r="201" spans="11:17">
      <c r="K201"/>
      <c r="L201"/>
      <c r="M201"/>
      <c r="N201"/>
      <c r="O201"/>
      <c r="P201"/>
      <c r="Q201"/>
    </row>
    <row r="202" spans="11:17">
      <c r="K202"/>
      <c r="L202"/>
      <c r="M202"/>
      <c r="N202"/>
      <c r="O202"/>
      <c r="P202"/>
      <c r="Q202"/>
    </row>
    <row r="203" spans="11:17">
      <c r="K203"/>
      <c r="L203"/>
      <c r="M203"/>
      <c r="N203"/>
      <c r="O203"/>
      <c r="P203"/>
      <c r="Q203"/>
    </row>
    <row r="204" spans="11:17">
      <c r="K204"/>
      <c r="L204"/>
      <c r="M204"/>
      <c r="N204"/>
      <c r="O204"/>
      <c r="P204"/>
      <c r="Q204"/>
    </row>
    <row r="205" spans="11:17">
      <c r="K205"/>
      <c r="L205"/>
      <c r="M205"/>
      <c r="N205"/>
      <c r="O205"/>
      <c r="P205"/>
      <c r="Q205"/>
    </row>
    <row r="206" spans="11:17">
      <c r="K206"/>
      <c r="L206"/>
      <c r="M206"/>
      <c r="N206"/>
      <c r="O206"/>
      <c r="P206"/>
      <c r="Q206"/>
    </row>
    <row r="207" spans="11:17">
      <c r="K207"/>
      <c r="L207"/>
      <c r="M207"/>
      <c r="N207"/>
      <c r="O207"/>
      <c r="P207"/>
      <c r="Q207"/>
    </row>
    <row r="208" spans="11:17">
      <c r="K208"/>
      <c r="L208"/>
      <c r="M208"/>
      <c r="N208"/>
      <c r="O208"/>
      <c r="P208"/>
      <c r="Q208"/>
    </row>
    <row r="209" spans="11:17">
      <c r="K209"/>
      <c r="L209"/>
      <c r="M209"/>
      <c r="N209"/>
      <c r="O209"/>
      <c r="P209"/>
      <c r="Q209"/>
    </row>
    <row r="210" spans="11:17">
      <c r="K210"/>
      <c r="L210"/>
      <c r="M210"/>
      <c r="N210"/>
      <c r="O210"/>
      <c r="P210"/>
      <c r="Q210"/>
    </row>
    <row r="211" spans="11:17">
      <c r="K211"/>
      <c r="L211"/>
      <c r="M211"/>
      <c r="N211"/>
      <c r="O211"/>
      <c r="P211"/>
      <c r="Q211"/>
    </row>
    <row r="212" spans="11:17">
      <c r="K212"/>
      <c r="L212"/>
      <c r="M212"/>
      <c r="N212"/>
      <c r="O212"/>
      <c r="P212"/>
      <c r="Q212"/>
    </row>
    <row r="213" spans="11:17">
      <c r="K213"/>
      <c r="L213"/>
      <c r="M213"/>
      <c r="N213"/>
      <c r="O213"/>
      <c r="P213"/>
      <c r="Q213"/>
    </row>
    <row r="214" spans="11:17">
      <c r="K214"/>
      <c r="L214"/>
      <c r="M214"/>
      <c r="N214"/>
      <c r="O214"/>
      <c r="P214"/>
      <c r="Q214"/>
    </row>
    <row r="215" spans="11:17">
      <c r="K215"/>
      <c r="L215"/>
      <c r="M215"/>
      <c r="N215"/>
      <c r="O215"/>
      <c r="P215"/>
      <c r="Q215"/>
    </row>
    <row r="216" spans="11:17">
      <c r="K216"/>
      <c r="L216"/>
      <c r="M216"/>
      <c r="N216"/>
      <c r="O216"/>
      <c r="P216"/>
      <c r="Q216"/>
    </row>
    <row r="217" spans="11:17">
      <c r="K217"/>
      <c r="L217"/>
      <c r="M217"/>
      <c r="N217"/>
      <c r="O217"/>
      <c r="P217"/>
      <c r="Q217"/>
    </row>
    <row r="218" spans="11:17">
      <c r="K218"/>
      <c r="L218"/>
      <c r="M218"/>
      <c r="N218"/>
      <c r="O218"/>
      <c r="P218"/>
      <c r="Q218"/>
    </row>
    <row r="219" spans="11:17">
      <c r="K219"/>
      <c r="L219"/>
      <c r="M219"/>
      <c r="N219"/>
      <c r="O219"/>
      <c r="P219"/>
      <c r="Q219"/>
    </row>
    <row r="220" spans="11:17">
      <c r="K220"/>
      <c r="L220"/>
      <c r="M220"/>
      <c r="N220"/>
      <c r="O220"/>
      <c r="P220"/>
      <c r="Q220"/>
    </row>
    <row r="221" spans="11:17">
      <c r="K221"/>
      <c r="L221"/>
      <c r="M221"/>
      <c r="N221"/>
      <c r="O221"/>
      <c r="P221"/>
      <c r="Q221"/>
    </row>
    <row r="222" spans="11:17">
      <c r="K222"/>
      <c r="L222"/>
      <c r="M222"/>
      <c r="N222"/>
      <c r="O222"/>
      <c r="P222"/>
      <c r="Q222"/>
    </row>
    <row r="223" spans="11:17">
      <c r="K223"/>
      <c r="L223"/>
      <c r="M223"/>
      <c r="N223"/>
      <c r="O223"/>
      <c r="P223"/>
      <c r="Q223"/>
    </row>
    <row r="224" spans="11:17">
      <c r="K224"/>
      <c r="L224"/>
      <c r="M224"/>
      <c r="N224"/>
      <c r="O224"/>
      <c r="P224"/>
      <c r="Q224"/>
    </row>
    <row r="225" spans="11:17">
      <c r="K225"/>
      <c r="L225"/>
      <c r="M225"/>
      <c r="N225"/>
      <c r="O225"/>
      <c r="P225"/>
      <c r="Q225"/>
    </row>
    <row r="226" spans="11:17">
      <c r="K226"/>
      <c r="L226"/>
      <c r="M226"/>
      <c r="N226"/>
      <c r="O226"/>
      <c r="P226"/>
      <c r="Q226"/>
    </row>
    <row r="227" spans="11:17">
      <c r="K227"/>
      <c r="L227"/>
      <c r="M227"/>
      <c r="N227"/>
      <c r="O227"/>
      <c r="P227"/>
      <c r="Q227"/>
    </row>
    <row r="228" spans="11:17">
      <c r="K228"/>
      <c r="L228"/>
      <c r="M228"/>
      <c r="N228"/>
      <c r="O228"/>
      <c r="P228"/>
      <c r="Q228"/>
    </row>
    <row r="229" spans="11:17">
      <c r="K229"/>
      <c r="L229"/>
      <c r="M229"/>
      <c r="N229"/>
      <c r="O229"/>
      <c r="P229"/>
      <c r="Q229"/>
    </row>
    <row r="230" spans="11:17">
      <c r="K230"/>
      <c r="L230"/>
      <c r="M230"/>
      <c r="N230"/>
      <c r="O230"/>
      <c r="P230"/>
      <c r="Q230"/>
    </row>
    <row r="231" spans="11:17" ht="13.5" thickBot="1">
      <c r="K231"/>
      <c r="L231"/>
      <c r="M231"/>
      <c r="N231"/>
      <c r="O231"/>
      <c r="P231"/>
      <c r="Q231"/>
    </row>
    <row r="232" spans="11:17" ht="14.25" thickBot="1">
      <c r="K232" s="251"/>
      <c r="L232" s="252"/>
      <c r="M232" s="252"/>
      <c r="N232" s="252"/>
      <c r="O232" s="252"/>
      <c r="P232" s="252"/>
      <c r="Q232" s="253"/>
    </row>
    <row r="233" spans="11:17" ht="13.5" thickBot="1">
      <c r="K233" s="254" t="s">
        <v>266</v>
      </c>
      <c r="L233" s="255"/>
      <c r="M233" s="255"/>
      <c r="N233" s="255"/>
      <c r="O233" s="255"/>
      <c r="P233" s="255"/>
      <c r="Q233" s="256"/>
    </row>
    <row r="234" spans="11:17" ht="14.25" thickBot="1">
      <c r="K234" s="257" t="s">
        <v>267</v>
      </c>
      <c r="L234" s="258"/>
      <c r="M234" s="166"/>
      <c r="N234" s="166"/>
      <c r="O234" s="166"/>
      <c r="P234" s="167"/>
      <c r="Q234" s="168"/>
    </row>
    <row r="235" spans="11:17" ht="51.75" thickBot="1">
      <c r="K235" s="169"/>
      <c r="L235" s="170" t="s">
        <v>268</v>
      </c>
      <c r="M235" s="171" t="s">
        <v>269</v>
      </c>
      <c r="N235" s="170" t="s">
        <v>270</v>
      </c>
      <c r="O235" s="172" t="s">
        <v>271</v>
      </c>
      <c r="P235" s="173" t="s">
        <v>272</v>
      </c>
      <c r="Q235" s="174" t="s">
        <v>273</v>
      </c>
    </row>
    <row r="236" spans="11:17" ht="27.75" thickBot="1">
      <c r="K236" s="175" t="s">
        <v>274</v>
      </c>
      <c r="L236" s="176">
        <v>0</v>
      </c>
      <c r="M236" s="177">
        <v>0</v>
      </c>
      <c r="N236" s="176">
        <v>0</v>
      </c>
      <c r="O236" s="178">
        <v>89501</v>
      </c>
      <c r="P236" s="179">
        <v>1706824</v>
      </c>
      <c r="Q236" s="180">
        <f>SUM(L236,M236,N236,O236,P236)</f>
        <v>1796325</v>
      </c>
    </row>
    <row r="237" spans="11:17" ht="26.25" thickBot="1">
      <c r="K237" s="181" t="s">
        <v>275</v>
      </c>
      <c r="L237" s="182">
        <v>0</v>
      </c>
      <c r="M237" s="183"/>
      <c r="N237" s="182"/>
      <c r="O237" s="183"/>
      <c r="P237" s="184"/>
      <c r="Q237" s="185">
        <f t="shared" ref="Q237:Q246" si="0">SUM(L237,M237,N237,O237,P237)</f>
        <v>0</v>
      </c>
    </row>
    <row r="238" spans="11:17" ht="14.25" thickBot="1">
      <c r="K238" s="175" t="s">
        <v>276</v>
      </c>
      <c r="L238" s="178">
        <f>SUM(L236:L237)</f>
        <v>0</v>
      </c>
      <c r="M238" s="186">
        <f>SUM(M236:M237)</f>
        <v>0</v>
      </c>
      <c r="N238" s="178">
        <f>SUM(N236:N237)</f>
        <v>0</v>
      </c>
      <c r="O238" s="186"/>
      <c r="P238" s="178"/>
      <c r="Q238" s="187"/>
    </row>
    <row r="239" spans="11:17" ht="38.25">
      <c r="K239" s="181" t="s">
        <v>277</v>
      </c>
      <c r="L239" s="188">
        <v>0</v>
      </c>
      <c r="M239" s="189">
        <v>0</v>
      </c>
      <c r="N239" s="188">
        <v>0</v>
      </c>
      <c r="O239" s="189"/>
      <c r="P239" s="188"/>
      <c r="Q239" s="190"/>
    </row>
    <row r="240" spans="11:17" ht="25.5">
      <c r="K240" s="191" t="s">
        <v>278</v>
      </c>
      <c r="L240" s="192">
        <v>0</v>
      </c>
      <c r="M240" s="193">
        <v>0</v>
      </c>
      <c r="N240" s="192">
        <v>0</v>
      </c>
      <c r="O240" s="193">
        <v>0</v>
      </c>
      <c r="P240" s="192">
        <v>0</v>
      </c>
      <c r="Q240" s="194">
        <f t="shared" si="0"/>
        <v>0</v>
      </c>
    </row>
    <row r="241" spans="11:17" ht="25.5">
      <c r="K241" s="195" t="s">
        <v>279</v>
      </c>
      <c r="L241" s="192">
        <v>0</v>
      </c>
      <c r="M241" s="193">
        <v>0</v>
      </c>
      <c r="N241" s="192">
        <v>0</v>
      </c>
      <c r="O241" s="192">
        <v>0</v>
      </c>
      <c r="P241" s="196">
        <v>0</v>
      </c>
      <c r="Q241" s="197">
        <f t="shared" si="0"/>
        <v>0</v>
      </c>
    </row>
    <row r="242" spans="11:17" ht="26.25" thickBot="1">
      <c r="K242" s="198" t="s">
        <v>280</v>
      </c>
      <c r="L242" s="199"/>
      <c r="M242" s="200">
        <v>0</v>
      </c>
      <c r="N242" s="199">
        <v>0</v>
      </c>
      <c r="O242" s="199">
        <v>0</v>
      </c>
      <c r="P242" s="199">
        <v>0</v>
      </c>
      <c r="Q242" s="201">
        <f t="shared" si="0"/>
        <v>0</v>
      </c>
    </row>
    <row r="243" spans="11:17" ht="27.75" thickBot="1">
      <c r="K243" s="175" t="s">
        <v>281</v>
      </c>
      <c r="L243" s="176">
        <f>SUM(L238:L242)</f>
        <v>0</v>
      </c>
      <c r="M243" s="177">
        <f>SUM(M238:M242)</f>
        <v>0</v>
      </c>
      <c r="N243" s="178">
        <f>SUM(N238:N242)</f>
        <v>0</v>
      </c>
      <c r="O243" s="178">
        <v>1796325</v>
      </c>
      <c r="P243" s="202">
        <v>2572694</v>
      </c>
      <c r="Q243" s="202">
        <f>O243+P243</f>
        <v>4369019</v>
      </c>
    </row>
    <row r="244" spans="11:17" ht="38.25">
      <c r="K244" s="203" t="s">
        <v>282</v>
      </c>
      <c r="L244" s="204">
        <v>0</v>
      </c>
      <c r="M244" s="205">
        <v>0</v>
      </c>
      <c r="N244" s="179">
        <v>0</v>
      </c>
      <c r="O244" s="204">
        <v>4369019</v>
      </c>
      <c r="P244" s="205">
        <v>3322443</v>
      </c>
      <c r="Q244" s="179">
        <f>O244+P244</f>
        <v>7691462</v>
      </c>
    </row>
    <row r="245" spans="11:17" ht="25.5">
      <c r="K245" s="195" t="s">
        <v>283</v>
      </c>
      <c r="L245" s="196">
        <v>0</v>
      </c>
      <c r="M245" s="206">
        <v>0</v>
      </c>
      <c r="N245" s="196">
        <v>0</v>
      </c>
      <c r="O245" s="196">
        <v>0</v>
      </c>
      <c r="P245" s="207">
        <v>0</v>
      </c>
      <c r="Q245" s="208">
        <f t="shared" si="0"/>
        <v>0</v>
      </c>
    </row>
    <row r="246" spans="11:17" ht="25.5">
      <c r="K246" s="195" t="s">
        <v>279</v>
      </c>
      <c r="L246" s="196">
        <v>0</v>
      </c>
      <c r="M246" s="206">
        <v>0</v>
      </c>
      <c r="N246" s="196">
        <v>0</v>
      </c>
      <c r="O246" s="196">
        <v>0</v>
      </c>
      <c r="P246" s="208">
        <v>0</v>
      </c>
      <c r="Q246" s="208">
        <f t="shared" si="0"/>
        <v>0</v>
      </c>
    </row>
    <row r="247" spans="11:17" ht="26.25" thickBot="1">
      <c r="K247" s="198" t="s">
        <v>284</v>
      </c>
      <c r="L247" s="209">
        <v>0</v>
      </c>
      <c r="M247" s="210">
        <v>0</v>
      </c>
      <c r="N247" s="211">
        <v>0</v>
      </c>
      <c r="O247" s="211">
        <v>0</v>
      </c>
      <c r="P247" s="212">
        <v>0</v>
      </c>
      <c r="Q247" s="212"/>
    </row>
    <row r="248" spans="11:17" ht="27.75" thickBot="1">
      <c r="K248" s="175" t="s">
        <v>285</v>
      </c>
      <c r="L248" s="213">
        <f>SUM(L243:L247)</f>
        <v>0</v>
      </c>
      <c r="M248" s="214">
        <f>SUM(M243:M247)</f>
        <v>0</v>
      </c>
      <c r="N248" s="178">
        <f>SUM(N243:N247)</f>
        <v>0</v>
      </c>
      <c r="O248" s="178">
        <f>O244</f>
        <v>4369019</v>
      </c>
      <c r="P248" s="202">
        <f>P244</f>
        <v>3322443</v>
      </c>
      <c r="Q248" s="202">
        <f>Q244</f>
        <v>7691462</v>
      </c>
    </row>
    <row r="249" spans="11:17" ht="14.25" thickBot="1">
      <c r="K249" s="169"/>
      <c r="L249" s="215"/>
      <c r="M249" s="216"/>
      <c r="N249" s="215"/>
      <c r="O249" s="215"/>
      <c r="P249" s="217"/>
      <c r="Q249" s="215"/>
    </row>
  </sheetData>
  <mergeCells count="11">
    <mergeCell ref="A1:F1"/>
    <mergeCell ref="B31:D31"/>
    <mergeCell ref="B57:D57"/>
    <mergeCell ref="B4:D4"/>
    <mergeCell ref="B56:D56"/>
    <mergeCell ref="B3:D3"/>
    <mergeCell ref="K232:Q232"/>
    <mergeCell ref="K233:Q233"/>
    <mergeCell ref="K234:L234"/>
    <mergeCell ref="B30:D30"/>
    <mergeCell ref="B55:D55"/>
  </mergeCells>
  <phoneticPr fontId="0" type="noConversion"/>
  <printOptions horizontalCentered="1" verticalCentered="1"/>
  <pageMargins left="0" right="0" top="0" bottom="0" header="0.511811023622047" footer="0.511811023622047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H63"/>
  <sheetViews>
    <sheetView tabSelected="1" topLeftCell="B11" workbookViewId="0">
      <selection activeCell="V38" sqref="V38"/>
    </sheetView>
  </sheetViews>
  <sheetFormatPr defaultColWidth="9.140625" defaultRowHeight="12.75"/>
  <cols>
    <col min="1" max="1" width="3.5703125" style="12" customWidth="1"/>
    <col min="2" max="2" width="4" style="12" customWidth="1"/>
    <col min="3" max="3" width="3.42578125" style="12" customWidth="1"/>
    <col min="4" max="4" width="61.85546875" style="16" bestFit="1" customWidth="1"/>
    <col min="5" max="5" width="12.7109375" style="56" customWidth="1"/>
    <col min="6" max="6" width="12.85546875" style="56" bestFit="1" customWidth="1"/>
    <col min="7" max="7" width="1.42578125" style="16" customWidth="1"/>
    <col min="8" max="16384" width="9.140625" style="16"/>
  </cols>
  <sheetData>
    <row r="1" spans="1:8" s="55" customFormat="1" ht="18" customHeight="1">
      <c r="A1" s="262" t="s">
        <v>302</v>
      </c>
      <c r="B1" s="262"/>
      <c r="C1" s="262"/>
      <c r="D1" s="262"/>
      <c r="E1" s="262"/>
      <c r="F1" s="262"/>
    </row>
    <row r="2" spans="1:8" ht="6.75" customHeight="1"/>
    <row r="3" spans="1:8" s="50" customFormat="1" ht="21" customHeight="1">
      <c r="A3" s="82" t="s">
        <v>18</v>
      </c>
      <c r="B3" s="259" t="s">
        <v>70</v>
      </c>
      <c r="C3" s="260"/>
      <c r="D3" s="261"/>
      <c r="E3" s="77">
        <v>2020</v>
      </c>
      <c r="F3" s="77">
        <v>2019</v>
      </c>
    </row>
    <row r="4" spans="1:8" s="55" customFormat="1" ht="12.75" customHeight="1">
      <c r="A4" s="79"/>
      <c r="B4" s="102" t="s">
        <v>21</v>
      </c>
      <c r="C4" s="152" t="s">
        <v>71</v>
      </c>
      <c r="D4" s="103"/>
      <c r="E4" s="160">
        <f>E10+E12+E13+E14</f>
        <v>57984095</v>
      </c>
      <c r="F4" s="160">
        <v>72528605</v>
      </c>
    </row>
    <row r="5" spans="1:8" s="55" customFormat="1" ht="12.75" customHeight="1">
      <c r="A5" s="79"/>
      <c r="B5" s="150"/>
      <c r="C5" s="95">
        <v>1</v>
      </c>
      <c r="D5" s="49" t="s">
        <v>72</v>
      </c>
      <c r="E5" s="78"/>
      <c r="F5" s="78"/>
    </row>
    <row r="6" spans="1:8" s="55" customFormat="1" ht="12.75" customHeight="1">
      <c r="A6" s="79"/>
      <c r="B6" s="150"/>
      <c r="C6" s="95">
        <v>2</v>
      </c>
      <c r="D6" s="49" t="s">
        <v>73</v>
      </c>
      <c r="E6" s="78"/>
      <c r="F6" s="78"/>
      <c r="H6" s="55" t="s">
        <v>265</v>
      </c>
    </row>
    <row r="7" spans="1:8" s="55" customFormat="1" ht="12.75" customHeight="1">
      <c r="A7" s="79"/>
      <c r="B7" s="150"/>
      <c r="C7" s="95">
        <v>3</v>
      </c>
      <c r="D7" s="49" t="s">
        <v>74</v>
      </c>
      <c r="E7" s="78"/>
      <c r="F7" s="78"/>
    </row>
    <row r="8" spans="1:8" s="55" customFormat="1" ht="12.75" customHeight="1">
      <c r="A8" s="79"/>
      <c r="B8" s="150"/>
      <c r="C8" s="95">
        <v>4</v>
      </c>
      <c r="D8" s="49" t="s">
        <v>75</v>
      </c>
      <c r="E8" s="78"/>
      <c r="F8" s="78">
        <v>12000000</v>
      </c>
    </row>
    <row r="9" spans="1:8" s="55" customFormat="1" ht="12.75" customHeight="1">
      <c r="A9" s="79"/>
      <c r="B9" s="150"/>
      <c r="C9" s="95">
        <v>5</v>
      </c>
      <c r="D9" s="49" t="s">
        <v>76</v>
      </c>
      <c r="E9" s="78"/>
      <c r="F9" s="78"/>
    </row>
    <row r="10" spans="1:8" s="55" customFormat="1" ht="12.75" customHeight="1">
      <c r="A10" s="79"/>
      <c r="B10" s="150"/>
      <c r="C10" s="95">
        <v>6</v>
      </c>
      <c r="D10" s="49" t="s">
        <v>77</v>
      </c>
      <c r="E10" s="78">
        <v>31431937</v>
      </c>
      <c r="F10" s="78"/>
    </row>
    <row r="11" spans="1:8" s="55" customFormat="1" ht="12.75" customHeight="1">
      <c r="A11" s="79"/>
      <c r="B11" s="150"/>
      <c r="C11" s="95">
        <v>7</v>
      </c>
      <c r="D11" s="49" t="s">
        <v>78</v>
      </c>
      <c r="E11" s="78"/>
      <c r="F11" s="78"/>
    </row>
    <row r="12" spans="1:8" s="55" customFormat="1" ht="12.75" customHeight="1">
      <c r="A12" s="79"/>
      <c r="B12" s="150"/>
      <c r="C12" s="95">
        <v>8</v>
      </c>
      <c r="D12" s="49" t="s">
        <v>79</v>
      </c>
      <c r="E12" s="226">
        <f>541565</f>
        <v>541565</v>
      </c>
      <c r="F12" s="226"/>
    </row>
    <row r="13" spans="1:8" s="55" customFormat="1" ht="12.75" customHeight="1">
      <c r="A13" s="79"/>
      <c r="B13" s="150"/>
      <c r="C13" s="95">
        <v>9</v>
      </c>
      <c r="D13" s="49" t="s">
        <v>80</v>
      </c>
      <c r="E13" s="78">
        <v>150307</v>
      </c>
      <c r="F13" s="78">
        <v>200251</v>
      </c>
    </row>
    <row r="14" spans="1:8" s="55" customFormat="1" ht="12.75" customHeight="1">
      <c r="A14" s="79"/>
      <c r="B14" s="150"/>
      <c r="C14" s="95">
        <v>10</v>
      </c>
      <c r="D14" s="49" t="s">
        <v>286</v>
      </c>
      <c r="E14" s="78">
        <v>25860286</v>
      </c>
      <c r="F14" s="78">
        <v>60328354</v>
      </c>
    </row>
    <row r="15" spans="1:8" s="55" customFormat="1" ht="12.75" customHeight="1">
      <c r="A15" s="79"/>
      <c r="B15" s="102" t="s">
        <v>21</v>
      </c>
      <c r="C15" s="152" t="s">
        <v>81</v>
      </c>
      <c r="D15" s="103"/>
      <c r="E15" s="232"/>
      <c r="F15" s="232"/>
    </row>
    <row r="16" spans="1:8" s="55" customFormat="1" ht="12.75" customHeight="1">
      <c r="A16" s="79"/>
      <c r="B16" s="102" t="s">
        <v>21</v>
      </c>
      <c r="C16" s="152" t="s">
        <v>82</v>
      </c>
      <c r="D16" s="49"/>
      <c r="E16" s="232"/>
      <c r="F16" s="232"/>
    </row>
    <row r="17" spans="1:6" s="55" customFormat="1" ht="12.75" customHeight="1">
      <c r="A17" s="79"/>
      <c r="B17" s="102" t="s">
        <v>21</v>
      </c>
      <c r="C17" s="152" t="s">
        <v>83</v>
      </c>
      <c r="D17" s="49"/>
      <c r="E17" s="232"/>
      <c r="F17" s="232"/>
    </row>
    <row r="18" spans="1:6" s="55" customFormat="1" ht="15.95" customHeight="1">
      <c r="A18" s="79"/>
      <c r="B18" s="259" t="s">
        <v>84</v>
      </c>
      <c r="C18" s="260"/>
      <c r="D18" s="261"/>
      <c r="E18" s="160">
        <f>E4</f>
        <v>57984095</v>
      </c>
      <c r="F18" s="160">
        <v>72528605</v>
      </c>
    </row>
    <row r="19" spans="1:6" s="55" customFormat="1" ht="12.75" customHeight="1">
      <c r="A19" s="79"/>
      <c r="B19" s="102" t="s">
        <v>21</v>
      </c>
      <c r="C19" s="152" t="s">
        <v>85</v>
      </c>
      <c r="D19" s="76"/>
      <c r="E19" s="160"/>
      <c r="F19" s="160"/>
    </row>
    <row r="20" spans="1:6" s="55" customFormat="1" ht="12.75" customHeight="1">
      <c r="A20" s="79"/>
      <c r="B20" s="104"/>
      <c r="C20" s="95">
        <v>1</v>
      </c>
      <c r="D20" s="49" t="s">
        <v>72</v>
      </c>
      <c r="E20" s="78"/>
      <c r="F20" s="78"/>
    </row>
    <row r="21" spans="1:6" s="55" customFormat="1" ht="12.75" customHeight="1">
      <c r="A21" s="79"/>
      <c r="B21" s="104"/>
      <c r="C21" s="95">
        <v>2</v>
      </c>
      <c r="D21" s="49" t="s">
        <v>73</v>
      </c>
      <c r="E21" s="78"/>
      <c r="F21" s="78"/>
    </row>
    <row r="22" spans="1:6" s="55" customFormat="1" ht="12.75" customHeight="1">
      <c r="A22" s="79"/>
      <c r="B22" s="104"/>
      <c r="C22" s="95">
        <v>3</v>
      </c>
      <c r="D22" s="49" t="s">
        <v>86</v>
      </c>
      <c r="E22" s="78"/>
      <c r="F22" s="78"/>
    </row>
    <row r="23" spans="1:6" s="55" customFormat="1" ht="12.75" customHeight="1">
      <c r="A23" s="79"/>
      <c r="B23" s="104"/>
      <c r="C23" s="95">
        <v>4</v>
      </c>
      <c r="D23" s="49" t="s">
        <v>75</v>
      </c>
      <c r="E23" s="78"/>
      <c r="F23" s="78"/>
    </row>
    <row r="24" spans="1:6" s="55" customFormat="1" ht="12.75" customHeight="1">
      <c r="A24" s="79"/>
      <c r="B24" s="104"/>
      <c r="C24" s="95">
        <v>5</v>
      </c>
      <c r="D24" s="49" t="s">
        <v>76</v>
      </c>
      <c r="E24" s="78"/>
      <c r="F24" s="78"/>
    </row>
    <row r="25" spans="1:6" s="55" customFormat="1" ht="12.75" customHeight="1">
      <c r="A25" s="79"/>
      <c r="B25" s="104"/>
      <c r="C25" s="95">
        <v>6</v>
      </c>
      <c r="D25" s="49" t="s">
        <v>77</v>
      </c>
      <c r="E25" s="78"/>
      <c r="F25" s="78"/>
    </row>
    <row r="26" spans="1:6" s="55" customFormat="1" ht="12.75" customHeight="1">
      <c r="A26" s="79"/>
      <c r="B26" s="104"/>
      <c r="C26" s="95">
        <v>7</v>
      </c>
      <c r="D26" s="49" t="s">
        <v>78</v>
      </c>
      <c r="E26" s="78"/>
      <c r="F26" s="78"/>
    </row>
    <row r="27" spans="1:6" s="55" customFormat="1" ht="12.75" customHeight="1">
      <c r="A27" s="79"/>
      <c r="B27" s="104"/>
      <c r="C27" s="95">
        <v>8</v>
      </c>
      <c r="D27" s="49" t="s">
        <v>87</v>
      </c>
      <c r="E27" s="78"/>
      <c r="F27" s="78"/>
    </row>
    <row r="28" spans="1:6" s="55" customFormat="1" ht="12.75" customHeight="1">
      <c r="A28" s="79"/>
      <c r="B28" s="104"/>
      <c r="C28" s="95"/>
      <c r="D28" s="49"/>
      <c r="E28" s="78"/>
      <c r="F28" s="78"/>
    </row>
    <row r="29" spans="1:6" s="55" customFormat="1" ht="12.75" customHeight="1">
      <c r="A29" s="79"/>
      <c r="B29" s="102" t="s">
        <v>21</v>
      </c>
      <c r="C29" s="152" t="s">
        <v>88</v>
      </c>
      <c r="D29" s="103"/>
      <c r="E29" s="78"/>
      <c r="F29" s="78"/>
    </row>
    <row r="30" spans="1:6" s="55" customFormat="1" ht="12.75" customHeight="1">
      <c r="A30" s="79"/>
      <c r="B30" s="102" t="s">
        <v>21</v>
      </c>
      <c r="C30" s="152" t="s">
        <v>89</v>
      </c>
      <c r="D30" s="103"/>
      <c r="E30" s="78"/>
      <c r="F30" s="78"/>
    </row>
    <row r="31" spans="1:6" s="55" customFormat="1" ht="12.75" customHeight="1">
      <c r="A31" s="79"/>
      <c r="B31" s="102" t="s">
        <v>21</v>
      </c>
      <c r="C31" s="152" t="s">
        <v>90</v>
      </c>
      <c r="D31" s="103"/>
      <c r="E31" s="78"/>
      <c r="F31" s="78"/>
    </row>
    <row r="32" spans="1:6" s="55" customFormat="1" ht="12.75" customHeight="1">
      <c r="A32" s="79"/>
      <c r="B32" s="150"/>
      <c r="C32" s="95">
        <v>1</v>
      </c>
      <c r="D32" s="49" t="s">
        <v>91</v>
      </c>
      <c r="E32" s="78"/>
      <c r="F32" s="78"/>
    </row>
    <row r="33" spans="1:6" s="55" customFormat="1" ht="12.75" customHeight="1">
      <c r="A33" s="79"/>
      <c r="B33" s="150"/>
      <c r="C33" s="95">
        <v>2</v>
      </c>
      <c r="D33" s="49" t="s">
        <v>92</v>
      </c>
      <c r="E33" s="78"/>
      <c r="F33" s="78"/>
    </row>
    <row r="34" spans="1:6" s="55" customFormat="1" ht="12.75" customHeight="1">
      <c r="A34" s="79"/>
      <c r="B34" s="102" t="s">
        <v>21</v>
      </c>
      <c r="C34" s="152" t="s">
        <v>93</v>
      </c>
      <c r="D34" s="103"/>
      <c r="E34" s="78"/>
      <c r="F34" s="78"/>
    </row>
    <row r="35" spans="1:6" s="55" customFormat="1" ht="12.75" customHeight="1">
      <c r="A35" s="79"/>
      <c r="B35" s="150"/>
      <c r="C35" s="152"/>
      <c r="D35" s="103"/>
      <c r="E35" s="78"/>
      <c r="F35" s="78"/>
    </row>
    <row r="36" spans="1:6" s="55" customFormat="1" ht="15.95" customHeight="1">
      <c r="A36" s="79"/>
      <c r="B36" s="259" t="s">
        <v>94</v>
      </c>
      <c r="C36" s="260"/>
      <c r="D36" s="261"/>
      <c r="E36" s="160">
        <v>0</v>
      </c>
      <c r="F36" s="160">
        <v>0</v>
      </c>
    </row>
    <row r="37" spans="1:6" s="55" customFormat="1" ht="15.95" customHeight="1">
      <c r="A37" s="79"/>
      <c r="B37" s="150"/>
      <c r="C37" s="152"/>
      <c r="D37" s="103"/>
      <c r="E37" s="78"/>
      <c r="F37" s="78"/>
    </row>
    <row r="38" spans="1:6" s="55" customFormat="1" ht="24.75" customHeight="1">
      <c r="A38" s="79"/>
      <c r="B38" s="259" t="s">
        <v>95</v>
      </c>
      <c r="C38" s="260"/>
      <c r="D38" s="261"/>
      <c r="E38" s="160">
        <f>E36+E18</f>
        <v>57984095</v>
      </c>
      <c r="F38" s="160"/>
    </row>
    <row r="39" spans="1:6" s="55" customFormat="1" ht="12.75" customHeight="1">
      <c r="A39" s="79"/>
      <c r="B39" s="102" t="s">
        <v>21</v>
      </c>
      <c r="C39" s="152" t="s">
        <v>96</v>
      </c>
      <c r="D39" s="103"/>
      <c r="E39" s="78"/>
      <c r="F39" s="78"/>
    </row>
    <row r="40" spans="1:6" s="55" customFormat="1" ht="12.75" customHeight="1">
      <c r="A40" s="79"/>
      <c r="B40" s="102" t="s">
        <v>21</v>
      </c>
      <c r="C40" s="152" t="s">
        <v>97</v>
      </c>
      <c r="D40" s="103"/>
      <c r="E40" s="160">
        <v>100000</v>
      </c>
      <c r="F40" s="160">
        <v>100000</v>
      </c>
    </row>
    <row r="41" spans="1:6" s="55" customFormat="1" ht="12.75" customHeight="1">
      <c r="A41" s="79"/>
      <c r="B41" s="102" t="s">
        <v>21</v>
      </c>
      <c r="C41" s="152" t="s">
        <v>98</v>
      </c>
      <c r="D41" s="103"/>
      <c r="E41" s="78"/>
      <c r="F41" s="78"/>
    </row>
    <row r="42" spans="1:6" s="55" customFormat="1" ht="12.75" customHeight="1">
      <c r="A42" s="79"/>
      <c r="B42" s="102" t="s">
        <v>21</v>
      </c>
      <c r="C42" s="152" t="s">
        <v>99</v>
      </c>
      <c r="D42" s="103"/>
      <c r="E42" s="78"/>
      <c r="F42" s="78"/>
    </row>
    <row r="43" spans="1:6" s="55" customFormat="1" ht="12.75" customHeight="1">
      <c r="A43" s="79"/>
      <c r="B43" s="102" t="s">
        <v>21</v>
      </c>
      <c r="C43" s="152" t="s">
        <v>100</v>
      </c>
      <c r="D43" s="103"/>
      <c r="E43" s="160">
        <f>E46</f>
        <v>13446332.85</v>
      </c>
      <c r="F43" s="160">
        <v>10831885</v>
      </c>
    </row>
    <row r="44" spans="1:6" s="55" customFormat="1" ht="12.75" customHeight="1">
      <c r="A44" s="79"/>
      <c r="B44" s="105"/>
      <c r="C44" s="95">
        <v>1</v>
      </c>
      <c r="D44" s="49" t="s">
        <v>101</v>
      </c>
      <c r="E44" s="78"/>
      <c r="F44" s="78"/>
    </row>
    <row r="45" spans="1:6" s="55" customFormat="1" ht="12.75" customHeight="1">
      <c r="A45" s="79"/>
      <c r="B45" s="105"/>
      <c r="C45" s="95">
        <v>2</v>
      </c>
      <c r="D45" s="49" t="s">
        <v>102</v>
      </c>
      <c r="E45" s="78"/>
      <c r="F45" s="78"/>
    </row>
    <row r="46" spans="1:6" s="55" customFormat="1" ht="12.75" customHeight="1">
      <c r="A46" s="79"/>
      <c r="B46" s="105"/>
      <c r="C46" s="95">
        <v>3</v>
      </c>
      <c r="D46" s="49" t="s">
        <v>100</v>
      </c>
      <c r="E46" s="78">
        <f>10831885+F48</f>
        <v>13446332.85</v>
      </c>
      <c r="F46" s="236">
        <v>10831885</v>
      </c>
    </row>
    <row r="47" spans="1:6" s="55" customFormat="1" ht="12.75" customHeight="1">
      <c r="A47" s="79"/>
      <c r="B47" s="102" t="s">
        <v>21</v>
      </c>
      <c r="C47" s="152" t="s">
        <v>103</v>
      </c>
      <c r="D47" s="103"/>
      <c r="E47" s="78"/>
      <c r="F47" s="78"/>
    </row>
    <row r="48" spans="1:6" s="55" customFormat="1" ht="12.75" customHeight="1">
      <c r="A48" s="79"/>
      <c r="B48" s="102" t="s">
        <v>21</v>
      </c>
      <c r="C48" s="152" t="s">
        <v>104</v>
      </c>
      <c r="D48" s="103"/>
      <c r="E48" s="160">
        <f>'PASH 1'!E49</f>
        <v>3127811.5294999965</v>
      </c>
      <c r="F48" s="160">
        <v>2614447.85</v>
      </c>
    </row>
    <row r="49" spans="1:6" s="55" customFormat="1" ht="12.75" customHeight="1">
      <c r="A49" s="79"/>
      <c r="B49" s="106"/>
      <c r="C49" s="152"/>
      <c r="D49" s="103"/>
      <c r="E49" s="78"/>
      <c r="F49" s="78"/>
    </row>
    <row r="50" spans="1:6" s="55" customFormat="1" ht="15.95" customHeight="1">
      <c r="A50" s="79"/>
      <c r="B50" s="259" t="s">
        <v>105</v>
      </c>
      <c r="C50" s="260"/>
      <c r="D50" s="261"/>
      <c r="E50" s="160">
        <f>E43+E40+E48</f>
        <v>16674144.379499996</v>
      </c>
      <c r="F50" s="160">
        <v>13546332.85</v>
      </c>
    </row>
    <row r="51" spans="1:6" s="55" customFormat="1" ht="15.95" customHeight="1">
      <c r="A51" s="79"/>
      <c r="B51" s="106"/>
      <c r="C51" s="152"/>
      <c r="D51" s="103"/>
      <c r="E51" s="78"/>
      <c r="F51" s="78"/>
    </row>
    <row r="52" spans="1:6" s="55" customFormat="1" ht="24.75" customHeight="1">
      <c r="A52" s="79"/>
      <c r="B52" s="259" t="s">
        <v>106</v>
      </c>
      <c r="C52" s="260"/>
      <c r="D52" s="261"/>
      <c r="E52" s="160">
        <f>E38+E40+E43+E48</f>
        <v>74658239.379499987</v>
      </c>
      <c r="F52" s="160">
        <f>F50+F18</f>
        <v>86074937.849999994</v>
      </c>
    </row>
    <row r="53" spans="1:6" s="55" customFormat="1" ht="15.95" customHeight="1">
      <c r="A53" s="107"/>
      <c r="B53" s="107"/>
      <c r="C53" s="108"/>
      <c r="D53" s="36"/>
      <c r="E53" s="109"/>
      <c r="F53" s="109"/>
    </row>
    <row r="54" spans="1:6" s="55" customFormat="1" ht="15.95" customHeight="1">
      <c r="A54" s="107"/>
      <c r="B54" s="107"/>
      <c r="C54" s="108"/>
      <c r="D54" s="239" t="s">
        <v>314</v>
      </c>
      <c r="E54" s="225"/>
      <c r="F54" s="109"/>
    </row>
    <row r="55" spans="1:6" s="55" customFormat="1" ht="15.95" customHeight="1">
      <c r="A55" s="107"/>
      <c r="B55" s="107"/>
      <c r="C55" s="108"/>
      <c r="D55" s="36"/>
      <c r="E55" s="109"/>
      <c r="F55" s="109"/>
    </row>
    <row r="56" spans="1:6" s="55" customFormat="1" ht="15.95" customHeight="1">
      <c r="A56" s="107"/>
      <c r="B56" s="107"/>
      <c r="C56" s="108"/>
      <c r="D56" s="36"/>
      <c r="E56" s="109"/>
      <c r="F56" s="109"/>
    </row>
    <row r="57" spans="1:6" s="55" customFormat="1" ht="15.95" customHeight="1">
      <c r="A57" s="65"/>
      <c r="B57" s="65"/>
      <c r="C57" s="65"/>
      <c r="D57" s="36"/>
      <c r="E57" s="109"/>
      <c r="F57" s="109"/>
    </row>
    <row r="58" spans="1:6" s="55" customFormat="1" ht="15.95" customHeight="1">
      <c r="A58" s="107"/>
      <c r="B58" s="107"/>
      <c r="C58" s="108"/>
      <c r="D58" s="36"/>
      <c r="E58" s="109"/>
      <c r="F58" s="109"/>
    </row>
    <row r="59" spans="1:6" s="55" customFormat="1" ht="15.95" customHeight="1">
      <c r="A59" s="107"/>
      <c r="B59" s="107"/>
      <c r="C59" s="108"/>
      <c r="D59" s="36"/>
      <c r="E59" s="109"/>
      <c r="F59" s="109"/>
    </row>
    <row r="60" spans="1:6" s="55" customFormat="1" ht="15.95" customHeight="1">
      <c r="A60" s="107"/>
      <c r="B60" s="107"/>
      <c r="C60" s="108"/>
      <c r="D60" s="36"/>
      <c r="E60" s="109"/>
      <c r="F60" s="109"/>
    </row>
    <row r="61" spans="1:6" s="55" customFormat="1" ht="15.95" customHeight="1">
      <c r="A61" s="107"/>
      <c r="B61" s="107"/>
      <c r="C61" s="108"/>
      <c r="D61" s="36"/>
      <c r="E61" s="109"/>
      <c r="F61" s="109"/>
    </row>
    <row r="62" spans="1:6" s="55" customFormat="1" ht="15.95" customHeight="1">
      <c r="A62" s="107"/>
      <c r="B62" s="107"/>
      <c r="C62" s="107"/>
      <c r="D62" s="107"/>
      <c r="E62" s="109"/>
      <c r="F62" s="109"/>
    </row>
    <row r="63" spans="1:6">
      <c r="A63" s="110"/>
      <c r="B63" s="110"/>
      <c r="C63" s="111"/>
      <c r="D63" s="14"/>
      <c r="E63" s="112"/>
      <c r="F63" s="112"/>
    </row>
  </sheetData>
  <mergeCells count="7">
    <mergeCell ref="B52:D52"/>
    <mergeCell ref="A1:F1"/>
    <mergeCell ref="B38:D38"/>
    <mergeCell ref="B18:D18"/>
    <mergeCell ref="B36:D36"/>
    <mergeCell ref="B50:D50"/>
    <mergeCell ref="B3:D3"/>
  </mergeCells>
  <phoneticPr fontId="0" type="noConversion"/>
  <printOptions horizontalCentered="1" verticalCentered="1"/>
  <pageMargins left="0" right="0" top="0" bottom="0" header="0.38" footer="0.32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I72"/>
  <sheetViews>
    <sheetView topLeftCell="A34" workbookViewId="0">
      <selection sqref="A1:F72"/>
    </sheetView>
  </sheetViews>
  <sheetFormatPr defaultColWidth="9.140625" defaultRowHeight="15"/>
  <cols>
    <col min="1" max="1" width="5.5703125" style="138" customWidth="1"/>
    <col min="2" max="2" width="5.42578125" style="12" customWidth="1"/>
    <col min="3" max="3" width="4.140625" style="12" customWidth="1"/>
    <col min="4" max="4" width="63.140625" style="16" customWidth="1"/>
    <col min="5" max="6" width="12.42578125" style="221" customWidth="1"/>
    <col min="7" max="16384" width="9.140625" style="16"/>
  </cols>
  <sheetData>
    <row r="1" spans="1:9" s="55" customFormat="1" ht="17.25" customHeight="1">
      <c r="A1" s="276" t="s">
        <v>303</v>
      </c>
      <c r="B1" s="276"/>
      <c r="C1" s="276"/>
      <c r="D1" s="276"/>
      <c r="E1" s="276"/>
      <c r="F1" s="276"/>
    </row>
    <row r="2" spans="1:9" s="55" customFormat="1" ht="17.25" customHeight="1">
      <c r="A2" s="276" t="s">
        <v>107</v>
      </c>
      <c r="B2" s="276"/>
      <c r="C2" s="276"/>
      <c r="D2" s="276"/>
      <c r="E2" s="276"/>
      <c r="F2" s="276"/>
    </row>
    <row r="3" spans="1:9" s="55" customFormat="1" ht="17.25" customHeight="1">
      <c r="A3" s="277" t="s">
        <v>108</v>
      </c>
      <c r="B3" s="277"/>
      <c r="C3" s="277"/>
      <c r="D3" s="277"/>
      <c r="E3" s="277"/>
      <c r="F3" s="277"/>
    </row>
    <row r="4" spans="1:9" ht="7.5" customHeight="1"/>
    <row r="5" spans="1:9" s="55" customFormat="1" ht="15.95" customHeight="1">
      <c r="A5" s="84" t="s">
        <v>18</v>
      </c>
      <c r="B5" s="259" t="s">
        <v>109</v>
      </c>
      <c r="C5" s="260"/>
      <c r="D5" s="261"/>
      <c r="E5" s="77">
        <v>2020</v>
      </c>
      <c r="F5" s="77">
        <v>2019</v>
      </c>
    </row>
    <row r="6" spans="1:9" s="55" customFormat="1" ht="12.75" customHeight="1">
      <c r="A6" s="139" t="s">
        <v>21</v>
      </c>
      <c r="B6" s="151" t="s">
        <v>110</v>
      </c>
      <c r="C6" s="85"/>
      <c r="D6" s="86"/>
      <c r="E6" s="218">
        <v>92504088.269999996</v>
      </c>
      <c r="F6" s="218">
        <v>74218828</v>
      </c>
    </row>
    <row r="7" spans="1:9" s="55" customFormat="1" ht="12.75" customHeight="1">
      <c r="A7" s="139" t="s">
        <v>21</v>
      </c>
      <c r="B7" s="151" t="s">
        <v>111</v>
      </c>
      <c r="C7" s="85"/>
      <c r="D7" s="86"/>
      <c r="E7" s="218"/>
      <c r="F7" s="218"/>
    </row>
    <row r="8" spans="1:9" s="55" customFormat="1" ht="12.75" customHeight="1">
      <c r="A8" s="139" t="s">
        <v>21</v>
      </c>
      <c r="B8" s="151" t="s">
        <v>112</v>
      </c>
      <c r="C8" s="85"/>
      <c r="D8" s="86"/>
      <c r="E8" s="218"/>
      <c r="F8" s="218"/>
    </row>
    <row r="9" spans="1:9" s="55" customFormat="1" ht="12.75" customHeight="1">
      <c r="A9" s="139" t="s">
        <v>21</v>
      </c>
      <c r="B9" s="151" t="s">
        <v>113</v>
      </c>
      <c r="C9" s="85"/>
      <c r="D9" s="86"/>
      <c r="E9" s="218"/>
      <c r="F9" s="218"/>
    </row>
    <row r="10" spans="1:9" s="55" customFormat="1" ht="8.25" customHeight="1">
      <c r="A10" s="140"/>
      <c r="B10" s="87"/>
      <c r="C10" s="85"/>
      <c r="D10" s="86"/>
      <c r="E10" s="230"/>
      <c r="F10" s="238"/>
    </row>
    <row r="11" spans="1:9" s="55" customFormat="1" ht="12.75" customHeight="1">
      <c r="A11" s="139" t="s">
        <v>21</v>
      </c>
      <c r="B11" s="151" t="s">
        <v>114</v>
      </c>
      <c r="C11" s="85"/>
      <c r="D11" s="86"/>
      <c r="E11" s="218">
        <f>E12+E13</f>
        <v>80709699</v>
      </c>
      <c r="F11" s="218">
        <f>F12+F13</f>
        <v>63952693</v>
      </c>
    </row>
    <row r="12" spans="1:9" s="55" customFormat="1" ht="12.75" customHeight="1">
      <c r="A12" s="140"/>
      <c r="B12" s="87"/>
      <c r="C12" s="96">
        <v>1</v>
      </c>
      <c r="D12" s="97" t="s">
        <v>114</v>
      </c>
      <c r="E12" s="230">
        <v>78002063</v>
      </c>
      <c r="F12" s="238">
        <v>57851362</v>
      </c>
    </row>
    <row r="13" spans="1:9" s="55" customFormat="1" ht="12.75" customHeight="1">
      <c r="A13" s="141"/>
      <c r="B13" s="87"/>
      <c r="C13" s="55">
        <v>2</v>
      </c>
      <c r="D13" s="97" t="s">
        <v>115</v>
      </c>
      <c r="E13" s="230">
        <v>2707636</v>
      </c>
      <c r="F13" s="238">
        <v>6101331</v>
      </c>
    </row>
    <row r="14" spans="1:9" s="55" customFormat="1" ht="8.25" customHeight="1">
      <c r="A14" s="141"/>
      <c r="B14" s="87"/>
      <c r="C14" s="85"/>
      <c r="D14" s="86"/>
      <c r="E14" s="230"/>
      <c r="F14" s="238"/>
    </row>
    <row r="15" spans="1:9" s="55" customFormat="1" ht="12.75" customHeight="1">
      <c r="A15" s="139" t="s">
        <v>21</v>
      </c>
      <c r="B15" s="151" t="s">
        <v>116</v>
      </c>
      <c r="C15" s="85"/>
      <c r="D15" s="86"/>
      <c r="E15" s="218">
        <f>E16+E17</f>
        <v>8114611</v>
      </c>
      <c r="F15" s="218">
        <f>F16+F17</f>
        <v>6181593</v>
      </c>
      <c r="I15" s="54"/>
    </row>
    <row r="16" spans="1:9" s="55" customFormat="1" ht="12.75" customHeight="1">
      <c r="A16" s="141"/>
      <c r="B16" s="87"/>
      <c r="C16" s="88">
        <v>1</v>
      </c>
      <c r="D16" s="49" t="s">
        <v>117</v>
      </c>
      <c r="E16" s="230">
        <v>6953393</v>
      </c>
      <c r="F16" s="238">
        <f>5177064</f>
        <v>5177064</v>
      </c>
      <c r="I16" s="54"/>
    </row>
    <row r="17" spans="1:6" s="55" customFormat="1" ht="12.75" customHeight="1">
      <c r="A17" s="141"/>
      <c r="B17" s="87"/>
      <c r="C17" s="88">
        <v>2</v>
      </c>
      <c r="D17" s="49" t="s">
        <v>118</v>
      </c>
      <c r="E17" s="230">
        <v>1161218</v>
      </c>
      <c r="F17" s="238">
        <v>1004529</v>
      </c>
    </row>
    <row r="18" spans="1:6" s="55" customFormat="1" ht="12.75" customHeight="1">
      <c r="A18" s="141"/>
      <c r="B18" s="87"/>
      <c r="C18" s="88"/>
      <c r="D18" s="49" t="s">
        <v>119</v>
      </c>
      <c r="E18" s="230"/>
      <c r="F18" s="238"/>
    </row>
    <row r="19" spans="1:6" s="55" customFormat="1" ht="6.75" customHeight="1">
      <c r="A19" s="140"/>
      <c r="B19" s="87"/>
      <c r="C19" s="85"/>
      <c r="D19" s="86"/>
      <c r="E19" s="219"/>
      <c r="F19" s="219"/>
    </row>
    <row r="20" spans="1:6" s="55" customFormat="1" ht="12.75" customHeight="1">
      <c r="A20" s="139" t="s">
        <v>21</v>
      </c>
      <c r="B20" s="151" t="s">
        <v>120</v>
      </c>
      <c r="C20" s="85"/>
      <c r="D20" s="86"/>
      <c r="E20" s="218"/>
      <c r="F20" s="218"/>
    </row>
    <row r="21" spans="1:6" s="55" customFormat="1" ht="12.75" customHeight="1">
      <c r="A21" s="139" t="s">
        <v>21</v>
      </c>
      <c r="B21" s="151" t="s">
        <v>121</v>
      </c>
      <c r="C21" s="85"/>
      <c r="D21" s="86"/>
      <c r="E21" s="218"/>
      <c r="F21" s="218">
        <v>1008721</v>
      </c>
    </row>
    <row r="22" spans="1:6" s="55" customFormat="1" ht="12.75" customHeight="1">
      <c r="A22" s="139" t="s">
        <v>21</v>
      </c>
      <c r="B22" s="151" t="s">
        <v>122</v>
      </c>
      <c r="C22" s="85"/>
      <c r="D22" s="86"/>
      <c r="E22" s="218"/>
      <c r="F22" s="218"/>
    </row>
    <row r="23" spans="1:6" s="55" customFormat="1" ht="6" customHeight="1">
      <c r="A23" s="140"/>
      <c r="B23" s="87"/>
      <c r="C23" s="85"/>
      <c r="D23" s="86"/>
      <c r="E23" s="219"/>
      <c r="F23" s="219"/>
    </row>
    <row r="24" spans="1:6" s="55" customFormat="1" ht="12.75" customHeight="1">
      <c r="A24" s="139" t="s">
        <v>21</v>
      </c>
      <c r="B24" s="151" t="s">
        <v>123</v>
      </c>
      <c r="C24" s="85"/>
      <c r="D24" s="86"/>
      <c r="E24" s="218"/>
      <c r="F24" s="218"/>
    </row>
    <row r="25" spans="1:6" s="55" customFormat="1" ht="12.75" customHeight="1">
      <c r="A25" s="141"/>
      <c r="B25" s="89"/>
      <c r="C25" s="274">
        <v>1</v>
      </c>
      <c r="D25" s="93" t="s">
        <v>124</v>
      </c>
      <c r="E25" s="278"/>
      <c r="F25" s="278"/>
    </row>
    <row r="26" spans="1:6" s="55" customFormat="1" ht="12.75" customHeight="1">
      <c r="A26" s="142"/>
      <c r="B26" s="91"/>
      <c r="C26" s="275"/>
      <c r="D26" s="94" t="s">
        <v>125</v>
      </c>
      <c r="E26" s="279"/>
      <c r="F26" s="279"/>
    </row>
    <row r="27" spans="1:6" s="55" customFormat="1" ht="12.75" customHeight="1">
      <c r="A27" s="141"/>
      <c r="B27" s="89"/>
      <c r="C27" s="274">
        <v>2</v>
      </c>
      <c r="D27" s="93" t="s">
        <v>126</v>
      </c>
      <c r="E27" s="278"/>
      <c r="F27" s="278"/>
    </row>
    <row r="28" spans="1:6" s="55" customFormat="1" ht="12.75" customHeight="1">
      <c r="A28" s="142"/>
      <c r="B28" s="91"/>
      <c r="C28" s="275"/>
      <c r="D28" s="94" t="s">
        <v>127</v>
      </c>
      <c r="E28" s="279"/>
      <c r="F28" s="279"/>
    </row>
    <row r="29" spans="1:6" s="55" customFormat="1" ht="12.75" customHeight="1">
      <c r="A29" s="141"/>
      <c r="B29" s="89"/>
      <c r="C29" s="274">
        <v>3</v>
      </c>
      <c r="D29" s="93" t="s">
        <v>128</v>
      </c>
      <c r="E29" s="278"/>
      <c r="F29" s="278"/>
    </row>
    <row r="30" spans="1:6" s="55" customFormat="1" ht="12.75" customHeight="1">
      <c r="A30" s="142"/>
      <c r="B30" s="91"/>
      <c r="C30" s="275"/>
      <c r="D30" s="94" t="s">
        <v>129</v>
      </c>
      <c r="E30" s="279"/>
      <c r="F30" s="279"/>
    </row>
    <row r="31" spans="1:6" s="55" customFormat="1" ht="9.75" customHeight="1">
      <c r="A31" s="140"/>
      <c r="B31" s="87"/>
      <c r="C31" s="85"/>
      <c r="D31" s="86"/>
      <c r="E31" s="219"/>
      <c r="F31" s="219"/>
    </row>
    <row r="32" spans="1:6" s="55" customFormat="1" ht="12.75" customHeight="1">
      <c r="A32" s="272" t="s">
        <v>21</v>
      </c>
      <c r="B32" s="52" t="s">
        <v>130</v>
      </c>
      <c r="C32" s="98"/>
      <c r="D32" s="99"/>
      <c r="E32" s="270"/>
      <c r="F32" s="270"/>
    </row>
    <row r="33" spans="1:8" s="55" customFormat="1" ht="12.75" customHeight="1">
      <c r="A33" s="273"/>
      <c r="B33" s="92" t="s">
        <v>131</v>
      </c>
      <c r="C33" s="100"/>
      <c r="D33" s="101"/>
      <c r="E33" s="271"/>
      <c r="F33" s="271"/>
    </row>
    <row r="34" spans="1:8" s="55" customFormat="1" ht="9" customHeight="1">
      <c r="A34" s="140"/>
      <c r="B34" s="87"/>
      <c r="C34" s="85"/>
      <c r="D34" s="86"/>
      <c r="E34" s="219"/>
      <c r="F34" s="219"/>
    </row>
    <row r="35" spans="1:8" s="55" customFormat="1" ht="12.75" customHeight="1">
      <c r="A35" s="139" t="s">
        <v>21</v>
      </c>
      <c r="B35" s="151" t="s">
        <v>132</v>
      </c>
      <c r="C35" s="85"/>
      <c r="D35" s="86"/>
      <c r="E35" s="218"/>
      <c r="F35" s="218"/>
    </row>
    <row r="36" spans="1:8" s="55" customFormat="1" ht="12.75" customHeight="1">
      <c r="A36" s="141"/>
      <c r="B36" s="89"/>
      <c r="C36" s="274">
        <v>1</v>
      </c>
      <c r="D36" s="93" t="s">
        <v>133</v>
      </c>
      <c r="E36" s="278"/>
      <c r="F36" s="278"/>
    </row>
    <row r="37" spans="1:8" s="55" customFormat="1" ht="12.75" customHeight="1">
      <c r="A37" s="142"/>
      <c r="B37" s="91"/>
      <c r="C37" s="275"/>
      <c r="D37" s="94" t="s">
        <v>134</v>
      </c>
      <c r="E37" s="279"/>
      <c r="F37" s="279"/>
    </row>
    <row r="38" spans="1:8" s="55" customFormat="1" ht="12.75" customHeight="1">
      <c r="A38" s="140"/>
      <c r="B38" s="87"/>
      <c r="C38" s="95">
        <v>2</v>
      </c>
      <c r="D38" s="51" t="s">
        <v>135</v>
      </c>
      <c r="E38" s="219"/>
      <c r="F38" s="219"/>
    </row>
    <row r="39" spans="1:8" s="55" customFormat="1" ht="7.5" customHeight="1">
      <c r="A39" s="140"/>
      <c r="B39" s="87"/>
      <c r="C39" s="85"/>
      <c r="D39" s="86"/>
      <c r="E39" s="219"/>
      <c r="F39" s="219"/>
    </row>
    <row r="40" spans="1:8" s="55" customFormat="1" ht="12.75" customHeight="1">
      <c r="A40" s="139" t="s">
        <v>21</v>
      </c>
      <c r="B40" s="151" t="s">
        <v>136</v>
      </c>
      <c r="C40" s="85"/>
      <c r="D40" s="86"/>
      <c r="E40" s="218"/>
      <c r="F40" s="218"/>
    </row>
    <row r="41" spans="1:8" s="55" customFormat="1" ht="8.25" customHeight="1">
      <c r="A41" s="140"/>
      <c r="B41" s="151"/>
      <c r="C41" s="85"/>
      <c r="D41" s="86"/>
      <c r="E41" s="219"/>
      <c r="F41" s="219"/>
    </row>
    <row r="42" spans="1:8" s="55" customFormat="1" ht="12.75" customHeight="1">
      <c r="A42" s="139" t="s">
        <v>21</v>
      </c>
      <c r="B42" s="151" t="s">
        <v>137</v>
      </c>
      <c r="C42" s="85"/>
      <c r="D42" s="86"/>
      <c r="E42" s="218">
        <f>E6-E11-E15-E21</f>
        <v>3679778.2699999958</v>
      </c>
      <c r="F42" s="218">
        <f>F6-F11-F15-F21</f>
        <v>3075821</v>
      </c>
    </row>
    <row r="43" spans="1:8" s="55" customFormat="1" ht="8.25" customHeight="1">
      <c r="A43" s="140"/>
      <c r="B43" s="87"/>
      <c r="C43" s="85"/>
      <c r="D43" s="86"/>
      <c r="E43" s="219"/>
      <c r="F43" s="219"/>
    </row>
    <row r="44" spans="1:8" s="55" customFormat="1" ht="12.75" customHeight="1">
      <c r="A44" s="139" t="s">
        <v>21</v>
      </c>
      <c r="B44" s="151" t="s">
        <v>138</v>
      </c>
      <c r="C44" s="85"/>
      <c r="D44" s="86"/>
      <c r="E44" s="218"/>
      <c r="F44" s="218"/>
    </row>
    <row r="45" spans="1:8" s="55" customFormat="1" ht="12.75" customHeight="1">
      <c r="A45" s="140"/>
      <c r="B45" s="87"/>
      <c r="C45" s="95">
        <v>1</v>
      </c>
      <c r="D45" s="51" t="s">
        <v>139</v>
      </c>
      <c r="E45" s="219">
        <f>E42*15%</f>
        <v>551966.74049999937</v>
      </c>
      <c r="F45" s="219">
        <f>F42*15%</f>
        <v>461373.14999999997</v>
      </c>
    </row>
    <row r="46" spans="1:8" s="55" customFormat="1" ht="12.75" customHeight="1">
      <c r="A46" s="140"/>
      <c r="B46" s="87"/>
      <c r="C46" s="95">
        <v>2</v>
      </c>
      <c r="D46" s="51" t="s">
        <v>140</v>
      </c>
      <c r="E46" s="219"/>
      <c r="F46" s="219"/>
    </row>
    <row r="47" spans="1:8" s="55" customFormat="1" ht="12.75" customHeight="1">
      <c r="A47" s="140"/>
      <c r="B47" s="87"/>
      <c r="C47" s="95">
        <v>3</v>
      </c>
      <c r="D47" s="51" t="s">
        <v>141</v>
      </c>
      <c r="E47" s="219"/>
      <c r="F47" s="219"/>
    </row>
    <row r="48" spans="1:8" s="55" customFormat="1" ht="9" customHeight="1">
      <c r="A48" s="140"/>
      <c r="B48" s="87"/>
      <c r="C48" s="85"/>
      <c r="D48" s="86"/>
      <c r="E48" s="219"/>
      <c r="F48" s="219"/>
      <c r="H48" s="55" t="s">
        <v>265</v>
      </c>
    </row>
    <row r="49" spans="1:6" s="55" customFormat="1" ht="12.75" customHeight="1">
      <c r="A49" s="139" t="s">
        <v>21</v>
      </c>
      <c r="B49" s="151" t="s">
        <v>142</v>
      </c>
      <c r="C49" s="85"/>
      <c r="D49" s="86"/>
      <c r="E49" s="218">
        <f>E42-E45</f>
        <v>3127811.5294999965</v>
      </c>
      <c r="F49" s="218">
        <f>F42-F45</f>
        <v>2614447.85</v>
      </c>
    </row>
    <row r="50" spans="1:6" s="55" customFormat="1" ht="8.25" customHeight="1">
      <c r="A50" s="140"/>
      <c r="B50" s="87"/>
      <c r="C50" s="85"/>
      <c r="D50" s="86"/>
      <c r="E50" s="219"/>
      <c r="F50" s="219"/>
    </row>
    <row r="51" spans="1:6" s="55" customFormat="1" ht="12.75" customHeight="1">
      <c r="A51" s="139" t="s">
        <v>21</v>
      </c>
      <c r="B51" s="151" t="s">
        <v>143</v>
      </c>
      <c r="C51" s="85"/>
      <c r="D51" s="86"/>
      <c r="E51" s="218"/>
      <c r="F51" s="218"/>
    </row>
    <row r="52" spans="1:6" s="55" customFormat="1" ht="12.75" customHeight="1">
      <c r="A52" s="140"/>
      <c r="B52" s="87"/>
      <c r="C52" s="85"/>
      <c r="D52" s="51" t="s">
        <v>144</v>
      </c>
      <c r="E52" s="219"/>
      <c r="F52" s="219"/>
    </row>
    <row r="53" spans="1:6" s="55" customFormat="1" ht="12.75" customHeight="1">
      <c r="A53" s="140"/>
      <c r="B53" s="87"/>
      <c r="C53" s="85"/>
      <c r="D53" s="51" t="s">
        <v>145</v>
      </c>
      <c r="E53" s="219"/>
      <c r="F53" s="219"/>
    </row>
    <row r="54" spans="1:6" ht="15.75" customHeight="1">
      <c r="A54" s="276" t="s">
        <v>146</v>
      </c>
      <c r="B54" s="276"/>
      <c r="C54" s="276"/>
      <c r="D54" s="276"/>
      <c r="E54" s="276"/>
      <c r="F54" s="276"/>
    </row>
    <row r="55" spans="1:6" ht="6.75" customHeight="1">
      <c r="D55" s="12"/>
      <c r="E55" s="222"/>
      <c r="F55" s="222"/>
    </row>
    <row r="56" spans="1:6" ht="12.75" customHeight="1">
      <c r="A56" s="139" t="s">
        <v>18</v>
      </c>
      <c r="B56" s="269" t="s">
        <v>109</v>
      </c>
      <c r="C56" s="269"/>
      <c r="D56" s="269"/>
      <c r="E56" s="220">
        <v>2019</v>
      </c>
      <c r="F56" s="220">
        <v>2019</v>
      </c>
    </row>
    <row r="57" spans="1:6" ht="12.75" customHeight="1">
      <c r="A57" s="139" t="s">
        <v>21</v>
      </c>
      <c r="B57" s="40" t="s">
        <v>142</v>
      </c>
      <c r="C57" s="39"/>
      <c r="D57" s="38"/>
      <c r="E57" s="218">
        <f>E49</f>
        <v>3127811.5294999965</v>
      </c>
      <c r="F57" s="218">
        <f>F49</f>
        <v>2614447.85</v>
      </c>
    </row>
    <row r="58" spans="1:6" ht="7.5" customHeight="1">
      <c r="A58" s="143"/>
      <c r="B58" s="40"/>
      <c r="C58" s="39"/>
      <c r="D58" s="38"/>
      <c r="E58" s="223"/>
      <c r="F58" s="223"/>
    </row>
    <row r="59" spans="1:6" ht="12.75" customHeight="1">
      <c r="A59" s="139"/>
      <c r="B59" s="40" t="s">
        <v>147</v>
      </c>
      <c r="C59" s="39"/>
      <c r="D59" s="38"/>
      <c r="E59" s="218"/>
      <c r="F59" s="218"/>
    </row>
    <row r="60" spans="1:6" ht="12.75" customHeight="1">
      <c r="A60" s="143"/>
      <c r="B60" s="40" t="s">
        <v>148</v>
      </c>
      <c r="C60" s="39"/>
      <c r="D60" s="38"/>
      <c r="E60" s="218"/>
      <c r="F60" s="218"/>
    </row>
    <row r="61" spans="1:6" ht="12.75" customHeight="1">
      <c r="A61" s="143"/>
      <c r="B61" s="40" t="s">
        <v>149</v>
      </c>
      <c r="C61" s="39"/>
      <c r="D61" s="38"/>
      <c r="E61" s="218"/>
      <c r="F61" s="218"/>
    </row>
    <row r="62" spans="1:6" ht="12.75" customHeight="1">
      <c r="A62" s="143"/>
      <c r="B62" s="40" t="s">
        <v>150</v>
      </c>
      <c r="C62" s="39"/>
      <c r="D62" s="38"/>
      <c r="E62" s="218"/>
      <c r="F62" s="218"/>
    </row>
    <row r="63" spans="1:6" ht="12.75" customHeight="1">
      <c r="A63" s="143"/>
      <c r="B63" s="40" t="s">
        <v>151</v>
      </c>
      <c r="C63" s="39"/>
      <c r="D63" s="38"/>
      <c r="E63" s="218"/>
      <c r="F63" s="218"/>
    </row>
    <row r="64" spans="1:6" ht="12.75" customHeight="1">
      <c r="A64" s="139" t="s">
        <v>21</v>
      </c>
      <c r="B64" s="40" t="s">
        <v>152</v>
      </c>
      <c r="C64" s="39"/>
      <c r="D64" s="38"/>
      <c r="E64" s="218"/>
      <c r="F64" s="218"/>
    </row>
    <row r="65" spans="1:6" ht="6.75" customHeight="1">
      <c r="A65" s="143"/>
      <c r="B65" s="40"/>
      <c r="C65" s="39"/>
      <c r="D65" s="38"/>
      <c r="E65" s="223"/>
      <c r="F65" s="223"/>
    </row>
    <row r="66" spans="1:6" ht="12.75" customHeight="1">
      <c r="A66" s="139" t="s">
        <v>21</v>
      </c>
      <c r="B66" s="40" t="s">
        <v>153</v>
      </c>
      <c r="C66" s="39"/>
      <c r="D66" s="38"/>
      <c r="E66" s="218"/>
      <c r="F66" s="218"/>
    </row>
    <row r="67" spans="1:6" ht="6" customHeight="1">
      <c r="A67" s="143"/>
      <c r="B67" s="40"/>
      <c r="C67" s="39"/>
      <c r="D67" s="38"/>
      <c r="E67" s="223"/>
      <c r="F67" s="223"/>
    </row>
    <row r="68" spans="1:6" ht="12.75" customHeight="1">
      <c r="A68" s="139" t="s">
        <v>21</v>
      </c>
      <c r="B68" s="40" t="s">
        <v>154</v>
      </c>
      <c r="C68" s="39"/>
      <c r="D68" s="38"/>
      <c r="E68" s="218"/>
      <c r="F68" s="218"/>
    </row>
    <row r="69" spans="1:6" ht="12.75" customHeight="1">
      <c r="A69" s="143"/>
      <c r="B69" s="40"/>
      <c r="C69" s="39"/>
      <c r="D69" s="51" t="s">
        <v>144</v>
      </c>
      <c r="E69" s="223"/>
      <c r="F69" s="223"/>
    </row>
    <row r="70" spans="1:6" ht="12.75" customHeight="1">
      <c r="A70" s="143"/>
      <c r="B70" s="40"/>
      <c r="C70" s="39"/>
      <c r="D70" s="51" t="s">
        <v>145</v>
      </c>
      <c r="E70" s="223"/>
      <c r="F70" s="223"/>
    </row>
    <row r="72" spans="1:6">
      <c r="D72" s="240" t="s">
        <v>314</v>
      </c>
      <c r="E72" s="233"/>
      <c r="F72" s="233"/>
    </row>
  </sheetData>
  <mergeCells count="21">
    <mergeCell ref="C25:C26"/>
    <mergeCell ref="A1:F1"/>
    <mergeCell ref="C29:C30"/>
    <mergeCell ref="A3:F3"/>
    <mergeCell ref="A54:F54"/>
    <mergeCell ref="A2:F2"/>
    <mergeCell ref="B5:D5"/>
    <mergeCell ref="E25:E26"/>
    <mergeCell ref="F25:F26"/>
    <mergeCell ref="C27:C28"/>
    <mergeCell ref="F36:F37"/>
    <mergeCell ref="E27:E28"/>
    <mergeCell ref="E29:E30"/>
    <mergeCell ref="F27:F28"/>
    <mergeCell ref="E36:E37"/>
    <mergeCell ref="F29:F30"/>
    <mergeCell ref="B56:D56"/>
    <mergeCell ref="E32:E33"/>
    <mergeCell ref="F32:F33"/>
    <mergeCell ref="A32:A33"/>
    <mergeCell ref="C36:C37"/>
  </mergeCells>
  <phoneticPr fontId="0" type="noConversion"/>
  <printOptions horizontalCentered="1" verticalCentered="1"/>
  <pageMargins left="0.27" right="0" top="0" bottom="0" header="0.36" footer="0.25"/>
  <pageSetup scale="9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I42"/>
  <sheetViews>
    <sheetView topLeftCell="A12" workbookViewId="0">
      <selection activeCell="A2" sqref="A2:E41"/>
    </sheetView>
  </sheetViews>
  <sheetFormatPr defaultColWidth="9.140625" defaultRowHeight="15"/>
  <cols>
    <col min="1" max="1" width="3.5703125" style="138" customWidth="1"/>
    <col min="2" max="2" width="3.42578125" style="58" customWidth="1"/>
    <col min="3" max="3" width="67" style="12" customWidth="1"/>
    <col min="4" max="5" width="12.42578125" style="56" customWidth="1"/>
    <col min="6" max="6" width="1.42578125" style="16" customWidth="1"/>
    <col min="7" max="8" width="10.140625" style="16" bestFit="1" customWidth="1"/>
    <col min="9" max="9" width="10.7109375" style="16" bestFit="1" customWidth="1"/>
    <col min="10" max="16384" width="9.140625" style="16"/>
  </cols>
  <sheetData>
    <row r="1" spans="1:5" s="55" customFormat="1" ht="8.25" customHeight="1">
      <c r="A1" s="11"/>
      <c r="B1" s="60"/>
      <c r="C1" s="11"/>
      <c r="D1" s="53"/>
      <c r="E1" s="53"/>
    </row>
    <row r="2" spans="1:5" s="55" customFormat="1" ht="18" customHeight="1">
      <c r="A2" s="281" t="s">
        <v>334</v>
      </c>
      <c r="B2" s="281"/>
      <c r="C2" s="281"/>
      <c r="D2" s="281"/>
      <c r="E2" s="281"/>
    </row>
    <row r="3" spans="1:5" s="55" customFormat="1" ht="18" customHeight="1">
      <c r="A3" s="280" t="s">
        <v>155</v>
      </c>
      <c r="B3" s="280"/>
      <c r="C3" s="280"/>
      <c r="D3" s="280"/>
      <c r="E3" s="280"/>
    </row>
    <row r="4" spans="1:5" ht="12" customHeight="1"/>
    <row r="5" spans="1:5" s="50" customFormat="1" ht="21" customHeight="1">
      <c r="A5" s="144"/>
      <c r="B5" s="52"/>
      <c r="C5" s="83"/>
      <c r="D5" s="77">
        <v>2020</v>
      </c>
      <c r="E5" s="77">
        <v>2019</v>
      </c>
    </row>
    <row r="6" spans="1:5" s="50" customFormat="1" ht="15.75" customHeight="1">
      <c r="A6" s="139" t="s">
        <v>21</v>
      </c>
      <c r="B6" s="52" t="s">
        <v>156</v>
      </c>
      <c r="C6" s="83"/>
      <c r="D6" s="81">
        <f>D7-D8-D9</f>
        <v>22213015</v>
      </c>
      <c r="E6" s="81"/>
    </row>
    <row r="7" spans="1:5" s="50" customFormat="1" ht="15.75" customHeight="1">
      <c r="A7" s="144"/>
      <c r="B7" s="52"/>
      <c r="C7" s="57" t="s">
        <v>157</v>
      </c>
      <c r="D7" s="80">
        <v>112049000</v>
      </c>
      <c r="E7" s="80">
        <f>66479312+26611639</f>
        <v>93090951</v>
      </c>
    </row>
    <row r="8" spans="1:5" s="50" customFormat="1" ht="15.75" customHeight="1">
      <c r="A8" s="144"/>
      <c r="B8" s="52"/>
      <c r="C8" s="57" t="s">
        <v>158</v>
      </c>
      <c r="D8" s="80">
        <v>81778593</v>
      </c>
      <c r="E8" s="80">
        <f>74099959+5615060</f>
        <v>79715019</v>
      </c>
    </row>
    <row r="9" spans="1:5" s="50" customFormat="1" ht="15.75" customHeight="1">
      <c r="A9" s="145"/>
      <c r="B9" s="151"/>
      <c r="C9" s="49" t="s">
        <v>159</v>
      </c>
      <c r="D9" s="80">
        <f>8326113-D12+267267</f>
        <v>8057392</v>
      </c>
      <c r="E9" s="80">
        <f>544002+1710131</f>
        <v>2254133</v>
      </c>
    </row>
    <row r="10" spans="1:5" ht="15.75" customHeight="1">
      <c r="A10" s="143"/>
      <c r="B10" s="59" t="s">
        <v>160</v>
      </c>
      <c r="C10" s="61"/>
      <c r="D10" s="81">
        <f>D12</f>
        <v>535988</v>
      </c>
      <c r="E10" s="81"/>
    </row>
    <row r="11" spans="1:5" ht="15.75" customHeight="1">
      <c r="A11" s="143"/>
      <c r="B11" s="59"/>
      <c r="C11" s="62" t="s">
        <v>161</v>
      </c>
      <c r="D11" s="80"/>
      <c r="E11" s="80"/>
    </row>
    <row r="12" spans="1:5" ht="15.75" customHeight="1">
      <c r="A12" s="143"/>
      <c r="B12" s="59"/>
      <c r="C12" s="62" t="s">
        <v>162</v>
      </c>
      <c r="D12" s="80">
        <v>535988</v>
      </c>
      <c r="E12" s="80"/>
    </row>
    <row r="13" spans="1:5" ht="15.75" customHeight="1">
      <c r="A13" s="143"/>
      <c r="B13" s="59" t="s">
        <v>163</v>
      </c>
      <c r="C13" s="62"/>
      <c r="D13" s="81"/>
      <c r="E13" s="81"/>
    </row>
    <row r="14" spans="1:5" ht="15.75" customHeight="1">
      <c r="A14" s="139" t="s">
        <v>21</v>
      </c>
      <c r="B14" s="59" t="s">
        <v>164</v>
      </c>
      <c r="C14" s="62"/>
      <c r="D14" s="41"/>
      <c r="E14" s="41"/>
    </row>
    <row r="15" spans="1:5" ht="15.75" customHeight="1">
      <c r="A15" s="143"/>
      <c r="B15" s="59"/>
      <c r="C15" s="62" t="s">
        <v>165</v>
      </c>
      <c r="D15" s="80"/>
      <c r="E15" s="80"/>
    </row>
    <row r="16" spans="1:5" ht="15.75" customHeight="1">
      <c r="A16" s="143"/>
      <c r="B16" s="59"/>
      <c r="C16" s="62" t="s">
        <v>166</v>
      </c>
      <c r="D16" s="80"/>
      <c r="E16" s="80"/>
    </row>
    <row r="17" spans="1:5" ht="15.75" customHeight="1">
      <c r="A17" s="143"/>
      <c r="B17" s="59"/>
      <c r="C17" s="62" t="s">
        <v>167</v>
      </c>
      <c r="D17" s="80"/>
      <c r="E17" s="80"/>
    </row>
    <row r="18" spans="1:5" ht="15.75" customHeight="1">
      <c r="A18" s="143"/>
      <c r="B18" s="59"/>
      <c r="C18" s="62" t="s">
        <v>168</v>
      </c>
      <c r="D18" s="80"/>
      <c r="E18" s="80"/>
    </row>
    <row r="19" spans="1:5" ht="15.75" customHeight="1">
      <c r="A19" s="143"/>
      <c r="B19" s="59"/>
      <c r="C19" s="62" t="s">
        <v>169</v>
      </c>
      <c r="D19" s="80"/>
      <c r="E19" s="80"/>
    </row>
    <row r="20" spans="1:5" ht="15.75" customHeight="1">
      <c r="A20" s="143"/>
      <c r="B20" s="59"/>
      <c r="C20" s="62" t="s">
        <v>170</v>
      </c>
      <c r="D20" s="80"/>
      <c r="E20" s="80"/>
    </row>
    <row r="21" spans="1:5" ht="15.75" customHeight="1">
      <c r="A21" s="143"/>
      <c r="B21" s="59"/>
      <c r="C21" s="62" t="s">
        <v>171</v>
      </c>
      <c r="D21" s="80"/>
      <c r="E21" s="80"/>
    </row>
    <row r="22" spans="1:5" ht="15.75" customHeight="1">
      <c r="A22" s="143"/>
      <c r="B22" s="59" t="s">
        <v>172</v>
      </c>
      <c r="C22" s="62"/>
      <c r="D22" s="81"/>
      <c r="E22" s="81"/>
    </row>
    <row r="23" spans="1:5" ht="15.75" customHeight="1">
      <c r="A23" s="139" t="s">
        <v>21</v>
      </c>
      <c r="B23" s="59" t="s">
        <v>173</v>
      </c>
      <c r="C23" s="62"/>
      <c r="D23" s="41"/>
      <c r="E23" s="41"/>
    </row>
    <row r="24" spans="1:5" ht="15.75" customHeight="1">
      <c r="A24" s="143"/>
      <c r="B24" s="59"/>
      <c r="C24" s="62" t="s">
        <v>174</v>
      </c>
      <c r="D24" s="80"/>
      <c r="E24" s="80"/>
    </row>
    <row r="25" spans="1:5" ht="15.75" customHeight="1">
      <c r="A25" s="143"/>
      <c r="B25" s="59"/>
      <c r="C25" s="62" t="s">
        <v>175</v>
      </c>
      <c r="D25" s="80"/>
      <c r="E25" s="80"/>
    </row>
    <row r="26" spans="1:5" ht="15.75" customHeight="1">
      <c r="A26" s="143"/>
      <c r="B26" s="59"/>
      <c r="C26" s="62" t="s">
        <v>176</v>
      </c>
      <c r="D26" s="80"/>
      <c r="E26" s="80"/>
    </row>
    <row r="27" spans="1:5" ht="15.75" customHeight="1">
      <c r="A27" s="143"/>
      <c r="B27" s="59"/>
      <c r="C27" s="62" t="s">
        <v>177</v>
      </c>
      <c r="D27" s="80"/>
      <c r="E27" s="80"/>
    </row>
    <row r="28" spans="1:5" ht="15.75" customHeight="1">
      <c r="A28" s="143"/>
      <c r="B28" s="59"/>
      <c r="C28" s="62" t="s">
        <v>178</v>
      </c>
      <c r="D28" s="80"/>
      <c r="E28" s="80"/>
    </row>
    <row r="29" spans="1:5" ht="15.75" customHeight="1">
      <c r="A29" s="143"/>
      <c r="B29" s="59"/>
      <c r="C29" s="62" t="s">
        <v>179</v>
      </c>
      <c r="D29" s="80"/>
      <c r="E29" s="80"/>
    </row>
    <row r="30" spans="1:5" ht="15.75" customHeight="1">
      <c r="A30" s="143"/>
      <c r="B30" s="59"/>
      <c r="C30" s="62" t="s">
        <v>180</v>
      </c>
      <c r="D30" s="80"/>
      <c r="E30" s="80"/>
    </row>
    <row r="31" spans="1:5" ht="15.75" customHeight="1">
      <c r="A31" s="143"/>
      <c r="B31" s="59"/>
      <c r="C31" s="62" t="s">
        <v>181</v>
      </c>
      <c r="D31" s="80"/>
      <c r="E31" s="80"/>
    </row>
    <row r="32" spans="1:5" ht="15.75" customHeight="1">
      <c r="A32" s="143"/>
      <c r="B32" s="59"/>
      <c r="C32" s="62" t="s">
        <v>161</v>
      </c>
      <c r="D32" s="80"/>
      <c r="E32" s="80"/>
    </row>
    <row r="33" spans="1:9" ht="15.75" customHeight="1">
      <c r="A33" s="143"/>
      <c r="B33" s="59"/>
      <c r="C33" s="62" t="s">
        <v>182</v>
      </c>
      <c r="D33" s="80"/>
      <c r="E33" s="80"/>
    </row>
    <row r="34" spans="1:9" ht="15.75" customHeight="1">
      <c r="A34" s="143"/>
      <c r="B34" s="59" t="s">
        <v>183</v>
      </c>
      <c r="C34" s="62"/>
      <c r="D34" s="81">
        <f>D6-D10</f>
        <v>21677027</v>
      </c>
      <c r="E34" s="81">
        <f>E7-E8-E9</f>
        <v>11121799</v>
      </c>
    </row>
    <row r="35" spans="1:9" ht="15.75" customHeight="1">
      <c r="A35" s="143"/>
      <c r="B35" s="59"/>
      <c r="C35" s="62"/>
      <c r="D35" s="41"/>
      <c r="E35" s="41"/>
    </row>
    <row r="36" spans="1:9" ht="15.75" customHeight="1">
      <c r="A36" s="143"/>
      <c r="B36" s="59" t="s">
        <v>184</v>
      </c>
      <c r="C36" s="62"/>
      <c r="D36" s="81"/>
      <c r="E36" s="81"/>
    </row>
    <row r="37" spans="1:9" ht="15.75" customHeight="1">
      <c r="A37" s="143"/>
      <c r="B37" s="241" t="s">
        <v>317</v>
      </c>
      <c r="C37" s="62"/>
      <c r="D37" s="80">
        <f>11121799</f>
        <v>11121799</v>
      </c>
      <c r="E37" s="80">
        <f>F39</f>
        <v>0</v>
      </c>
    </row>
    <row r="38" spans="1:9" ht="15.75" customHeight="1">
      <c r="A38" s="143"/>
      <c r="B38" s="59"/>
      <c r="C38" s="62" t="s">
        <v>185</v>
      </c>
      <c r="D38" s="80"/>
      <c r="E38" s="80"/>
    </row>
    <row r="39" spans="1:9" ht="15.75" customHeight="1">
      <c r="A39" s="143"/>
      <c r="B39" s="241" t="s">
        <v>318</v>
      </c>
      <c r="C39" s="62"/>
      <c r="D39" s="81">
        <f>D34+D37</f>
        <v>32798826</v>
      </c>
      <c r="E39" s="81">
        <f>E34+E37</f>
        <v>11121799</v>
      </c>
      <c r="G39" s="56"/>
      <c r="H39" s="56"/>
      <c r="I39" s="56"/>
    </row>
    <row r="40" spans="1:9">
      <c r="H40" s="56"/>
    </row>
    <row r="41" spans="1:9">
      <c r="C41" s="240" t="s">
        <v>314</v>
      </c>
      <c r="D41" s="224"/>
      <c r="E41" s="224"/>
      <c r="G41" s="56"/>
      <c r="H41" s="56"/>
    </row>
    <row r="42" spans="1:9">
      <c r="G42" s="56"/>
    </row>
  </sheetData>
  <mergeCells count="2">
    <mergeCell ref="A3:E3"/>
    <mergeCell ref="A2:E2"/>
  </mergeCells>
  <phoneticPr fontId="0" type="noConversion"/>
  <printOptions horizontalCentered="1" verticalCentered="1"/>
  <pageMargins left="0" right="0" top="0" bottom="0" header="0.51181102362204722" footer="0.51181102362204722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N28"/>
  <sheetViews>
    <sheetView workbookViewId="0">
      <selection activeCell="M27" sqref="A1:M27"/>
    </sheetView>
  </sheetViews>
  <sheetFormatPr defaultColWidth="9.140625" defaultRowHeight="15.75"/>
  <cols>
    <col min="1" max="1" width="4" style="66" customWidth="1"/>
    <col min="2" max="2" width="41.85546875" style="67" customWidth="1"/>
    <col min="3" max="3" width="9.5703125" style="67" customWidth="1"/>
    <col min="4" max="4" width="11.140625" style="67" customWidth="1"/>
    <col min="5" max="5" width="8.140625" style="67" customWidth="1"/>
    <col min="6" max="6" width="8.42578125" style="67" customWidth="1"/>
    <col min="7" max="7" width="6.5703125" style="67" customWidth="1"/>
    <col min="8" max="8" width="11" style="67" customWidth="1"/>
    <col min="9" max="9" width="11.140625" style="67" customWidth="1"/>
    <col min="10" max="10" width="11.85546875" style="67" customWidth="1"/>
    <col min="11" max="11" width="12.42578125" style="67" customWidth="1"/>
    <col min="12" max="12" width="9" style="67" customWidth="1"/>
    <col min="13" max="13" width="15.85546875" style="67" customWidth="1"/>
    <col min="14" max="14" width="14.28515625" style="66" customWidth="1"/>
    <col min="15" max="16384" width="9.140625" style="66"/>
  </cols>
  <sheetData>
    <row r="1" spans="1:14" ht="18.75">
      <c r="A1" s="68"/>
      <c r="B1" s="282" t="s">
        <v>186</v>
      </c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</row>
    <row r="2" spans="1:14" ht="87.75" customHeight="1">
      <c r="A2" s="68"/>
      <c r="B2" s="69"/>
      <c r="C2" s="70" t="s">
        <v>187</v>
      </c>
      <c r="D2" s="71" t="s">
        <v>98</v>
      </c>
      <c r="E2" s="71" t="s">
        <v>188</v>
      </c>
      <c r="F2" s="71" t="s">
        <v>189</v>
      </c>
      <c r="G2" s="71" t="s">
        <v>190</v>
      </c>
      <c r="H2" s="71" t="s">
        <v>100</v>
      </c>
      <c r="I2" s="71" t="s">
        <v>191</v>
      </c>
      <c r="J2" s="71" t="s">
        <v>287</v>
      </c>
      <c r="K2" s="71" t="s">
        <v>192</v>
      </c>
      <c r="L2" s="71" t="s">
        <v>193</v>
      </c>
      <c r="M2" s="71" t="s">
        <v>192</v>
      </c>
    </row>
    <row r="3" spans="1:14" ht="32.25" customHeight="1">
      <c r="A3" s="72" t="s">
        <v>21</v>
      </c>
      <c r="B3" s="73" t="s">
        <v>319</v>
      </c>
      <c r="C3" s="237">
        <v>100000</v>
      </c>
      <c r="D3" s="74"/>
      <c r="E3" s="74"/>
      <c r="F3" s="74"/>
      <c r="G3" s="74"/>
      <c r="H3" s="229">
        <v>9380665</v>
      </c>
      <c r="I3" s="229">
        <v>1451220</v>
      </c>
      <c r="J3" s="229"/>
      <c r="K3" s="229">
        <f>C3+H3+I3</f>
        <v>10931885</v>
      </c>
      <c r="L3" s="74"/>
      <c r="M3" s="229">
        <f>K3</f>
        <v>10931885</v>
      </c>
    </row>
    <row r="4" spans="1:14">
      <c r="A4" s="68"/>
      <c r="B4" s="75" t="s">
        <v>194</v>
      </c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9"/>
    </row>
    <row r="5" spans="1:14" ht="31.5">
      <c r="A5" s="72" t="s">
        <v>21</v>
      </c>
      <c r="B5" s="73" t="s">
        <v>320</v>
      </c>
      <c r="C5" s="237">
        <v>100000</v>
      </c>
      <c r="D5" s="74"/>
      <c r="E5" s="74"/>
      <c r="F5" s="74"/>
      <c r="G5" s="74"/>
      <c r="H5" s="229">
        <v>9380664</v>
      </c>
      <c r="I5" s="229">
        <v>1451220</v>
      </c>
      <c r="J5" s="229"/>
      <c r="K5" s="229">
        <f>C5+H5+I5</f>
        <v>10931884</v>
      </c>
      <c r="L5" s="74"/>
      <c r="M5" s="229">
        <f t="shared" ref="M5:M7" si="0">K5</f>
        <v>10931884</v>
      </c>
    </row>
    <row r="6" spans="1:14" ht="31.5">
      <c r="A6" s="68"/>
      <c r="B6" s="73" t="s">
        <v>195</v>
      </c>
      <c r="C6" s="228"/>
      <c r="D6" s="228"/>
      <c r="E6" s="228"/>
      <c r="F6" s="228"/>
      <c r="G6" s="228"/>
      <c r="H6" s="228"/>
      <c r="I6" s="228"/>
      <c r="J6" s="228"/>
      <c r="K6" s="228"/>
      <c r="L6" s="228"/>
      <c r="M6" s="229"/>
    </row>
    <row r="7" spans="1:14">
      <c r="A7" s="68"/>
      <c r="B7" s="75" t="s">
        <v>300</v>
      </c>
      <c r="C7" s="228"/>
      <c r="D7" s="228"/>
      <c r="E7" s="228"/>
      <c r="F7" s="228"/>
      <c r="G7" s="228"/>
      <c r="H7" s="228"/>
      <c r="I7" s="229">
        <v>2614448</v>
      </c>
      <c r="J7" s="228"/>
      <c r="K7" s="229">
        <f>I7</f>
        <v>2614448</v>
      </c>
      <c r="L7" s="228"/>
      <c r="M7" s="229">
        <f t="shared" si="0"/>
        <v>2614448</v>
      </c>
    </row>
    <row r="8" spans="1:14">
      <c r="A8" s="68"/>
      <c r="B8" s="73" t="s">
        <v>196</v>
      </c>
      <c r="C8" s="228"/>
      <c r="D8" s="228"/>
      <c r="E8" s="228"/>
      <c r="F8" s="228"/>
      <c r="G8" s="228"/>
      <c r="H8" s="228"/>
      <c r="I8" s="228"/>
      <c r="J8" s="228"/>
      <c r="K8" s="228"/>
      <c r="L8" s="228"/>
      <c r="M8" s="228"/>
    </row>
    <row r="9" spans="1:14" ht="31.5">
      <c r="A9" s="68"/>
      <c r="B9" s="73" t="s">
        <v>197</v>
      </c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</row>
    <row r="10" spans="1:14" ht="31.5">
      <c r="A10" s="68"/>
      <c r="B10" s="73" t="s">
        <v>198</v>
      </c>
      <c r="C10" s="228"/>
      <c r="D10" s="228"/>
      <c r="E10" s="228"/>
      <c r="F10" s="228"/>
      <c r="G10" s="228"/>
      <c r="H10" s="228"/>
      <c r="I10" s="228"/>
      <c r="J10" s="228"/>
      <c r="K10" s="228"/>
      <c r="L10" s="228"/>
      <c r="M10" s="228"/>
    </row>
    <row r="11" spans="1:14" ht="18.75" customHeight="1">
      <c r="A11" s="68"/>
      <c r="B11" s="75" t="s">
        <v>199</v>
      </c>
      <c r="C11" s="228"/>
      <c r="D11" s="228"/>
      <c r="E11" s="228"/>
      <c r="F11" s="228"/>
      <c r="G11" s="228"/>
      <c r="H11" s="228"/>
      <c r="I11" s="228"/>
      <c r="J11" s="228"/>
      <c r="K11" s="228"/>
      <c r="L11" s="228"/>
      <c r="M11" s="228"/>
    </row>
    <row r="12" spans="1:14">
      <c r="A12" s="68"/>
      <c r="B12" s="75" t="s">
        <v>182</v>
      </c>
      <c r="C12" s="228"/>
      <c r="D12" s="228"/>
      <c r="E12" s="228"/>
      <c r="F12" s="228"/>
      <c r="G12" s="228"/>
      <c r="H12" s="228"/>
      <c r="I12" s="228"/>
      <c r="J12" s="228"/>
      <c r="K12" s="228"/>
      <c r="L12" s="228"/>
      <c r="M12" s="228"/>
    </row>
    <row r="13" spans="1:14" ht="31.5">
      <c r="A13" s="68"/>
      <c r="B13" s="73" t="s">
        <v>200</v>
      </c>
      <c r="C13" s="229"/>
      <c r="D13" s="229"/>
      <c r="E13" s="229"/>
      <c r="F13" s="229"/>
      <c r="G13" s="229"/>
      <c r="H13" s="229"/>
      <c r="I13" s="229"/>
      <c r="J13" s="229"/>
      <c r="K13" s="229"/>
      <c r="L13" s="229"/>
      <c r="M13" s="229"/>
    </row>
    <row r="14" spans="1:14">
      <c r="A14" s="68"/>
      <c r="B14" s="73"/>
      <c r="C14" s="229"/>
      <c r="D14" s="229"/>
      <c r="E14" s="229"/>
      <c r="F14" s="229"/>
      <c r="G14" s="229"/>
      <c r="H14" s="229"/>
      <c r="I14" s="229"/>
      <c r="J14" s="229"/>
      <c r="K14" s="229"/>
      <c r="L14" s="229"/>
      <c r="M14" s="229"/>
    </row>
    <row r="15" spans="1:14" ht="31.5">
      <c r="A15" s="72" t="s">
        <v>21</v>
      </c>
      <c r="B15" s="73" t="s">
        <v>321</v>
      </c>
      <c r="C15" s="229">
        <v>100000</v>
      </c>
      <c r="D15" s="229"/>
      <c r="E15" s="229"/>
      <c r="F15" s="229"/>
      <c r="G15" s="229"/>
      <c r="H15" s="229">
        <f>H5+I5</f>
        <v>10831884</v>
      </c>
      <c r="I15" s="229">
        <f>I7</f>
        <v>2614448</v>
      </c>
      <c r="J15" s="229"/>
      <c r="K15" s="229">
        <f>C15+H15+I15</f>
        <v>13546332</v>
      </c>
      <c r="L15" s="229"/>
      <c r="M15" s="229">
        <f>K15</f>
        <v>13546332</v>
      </c>
      <c r="N15" s="242"/>
    </row>
    <row r="16" spans="1:14" ht="31.5">
      <c r="A16" s="72" t="s">
        <v>21</v>
      </c>
      <c r="B16" s="73" t="s">
        <v>298</v>
      </c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</row>
    <row r="17" spans="1:13" ht="31.5">
      <c r="A17" s="68"/>
      <c r="B17" s="73" t="s">
        <v>197</v>
      </c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</row>
    <row r="18" spans="1:13">
      <c r="A18" s="68"/>
      <c r="B18" s="75" t="s">
        <v>322</v>
      </c>
      <c r="C18" s="228"/>
      <c r="D18" s="228"/>
      <c r="E18" s="228"/>
      <c r="F18" s="228"/>
      <c r="G18" s="228"/>
      <c r="H18" s="228"/>
      <c r="I18" s="228"/>
      <c r="J18" s="229">
        <f>Pasivet!E48</f>
        <v>3127811.5294999965</v>
      </c>
      <c r="K18" s="229">
        <f>J18</f>
        <v>3127811.5294999965</v>
      </c>
      <c r="L18" s="229"/>
      <c r="M18" s="229">
        <f>K18</f>
        <v>3127811.5294999965</v>
      </c>
    </row>
    <row r="19" spans="1:13">
      <c r="A19" s="68"/>
      <c r="B19" s="73" t="s">
        <v>196</v>
      </c>
      <c r="C19" s="228"/>
      <c r="D19" s="228"/>
      <c r="E19" s="228"/>
      <c r="F19" s="228"/>
      <c r="G19" s="228"/>
      <c r="H19" s="228"/>
      <c r="I19" s="228"/>
      <c r="J19" s="228"/>
      <c r="K19" s="228"/>
      <c r="L19" s="228"/>
      <c r="M19" s="228"/>
    </row>
    <row r="20" spans="1:13" ht="31.5">
      <c r="A20" s="68"/>
      <c r="B20" s="73" t="s">
        <v>195</v>
      </c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</row>
    <row r="21" spans="1:13" ht="31.5">
      <c r="A21" s="68"/>
      <c r="B21" s="73" t="s">
        <v>198</v>
      </c>
      <c r="C21" s="228"/>
      <c r="D21" s="228"/>
      <c r="E21" s="228"/>
      <c r="F21" s="228"/>
      <c r="G21" s="228"/>
      <c r="H21" s="228"/>
      <c r="I21" s="228"/>
      <c r="J21" s="228"/>
      <c r="K21" s="228"/>
      <c r="L21" s="228"/>
      <c r="M21" s="228"/>
    </row>
    <row r="22" spans="1:13">
      <c r="A22" s="68"/>
      <c r="B22" s="75" t="s">
        <v>199</v>
      </c>
      <c r="C22" s="228"/>
      <c r="D22" s="228"/>
      <c r="E22" s="228"/>
      <c r="F22" s="228"/>
      <c r="G22" s="228"/>
      <c r="H22" s="228"/>
      <c r="I22" s="228"/>
      <c r="J22" s="228"/>
      <c r="K22" s="228"/>
      <c r="L22" s="228"/>
      <c r="M22" s="228"/>
    </row>
    <row r="23" spans="1:13">
      <c r="A23" s="68"/>
      <c r="B23" s="75" t="s">
        <v>182</v>
      </c>
      <c r="C23" s="228"/>
      <c r="D23" s="228"/>
      <c r="E23" s="228"/>
      <c r="F23" s="228"/>
      <c r="G23" s="228"/>
      <c r="H23" s="228"/>
      <c r="I23" s="228"/>
      <c r="J23" s="228"/>
      <c r="K23" s="228"/>
      <c r="L23" s="228"/>
      <c r="M23" s="228"/>
    </row>
    <row r="24" spans="1:13" ht="31.5">
      <c r="A24" s="68"/>
      <c r="B24" s="73" t="s">
        <v>200</v>
      </c>
      <c r="C24" s="229"/>
      <c r="D24" s="229"/>
      <c r="E24" s="229"/>
      <c r="F24" s="229"/>
      <c r="G24" s="229"/>
      <c r="H24" s="229">
        <f>I15</f>
        <v>2614448</v>
      </c>
      <c r="I24" s="229"/>
      <c r="J24" s="229"/>
      <c r="K24" s="229"/>
      <c r="L24" s="229"/>
      <c r="M24" s="229"/>
    </row>
    <row r="25" spans="1:13" ht="18.75">
      <c r="A25" s="72" t="s">
        <v>21</v>
      </c>
      <c r="B25" s="73" t="s">
        <v>323</v>
      </c>
      <c r="C25" s="229">
        <v>100000</v>
      </c>
      <c r="D25" s="229"/>
      <c r="E25" s="229"/>
      <c r="F25" s="229"/>
      <c r="G25" s="229"/>
      <c r="H25" s="229">
        <f>H24+H15</f>
        <v>13446332</v>
      </c>
      <c r="I25" s="229"/>
      <c r="J25" s="229">
        <f>J18</f>
        <v>3127811.5294999965</v>
      </c>
      <c r="K25" s="229">
        <f>K18</f>
        <v>3127811.5294999965</v>
      </c>
      <c r="L25" s="229"/>
      <c r="M25" s="229">
        <f>H25+C25+J25</f>
        <v>16674143.529499996</v>
      </c>
    </row>
    <row r="27" spans="1:13">
      <c r="D27" s="240" t="s">
        <v>314</v>
      </c>
      <c r="M27" s="231"/>
    </row>
    <row r="28" spans="1:13">
      <c r="J28" s="231"/>
    </row>
  </sheetData>
  <mergeCells count="1">
    <mergeCell ref="B1:M1"/>
  </mergeCells>
  <printOptions horizontalCentered="1"/>
  <pageMargins left="0" right="0" top="0.19685039370078741" bottom="0" header="0.22" footer="0.31496062992125984"/>
  <pageSetup scale="8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B2:E63"/>
  <sheetViews>
    <sheetView topLeftCell="A31" workbookViewId="0">
      <selection activeCell="B2" sqref="B2:E63"/>
    </sheetView>
  </sheetViews>
  <sheetFormatPr defaultColWidth="4.5703125" defaultRowHeight="12.75"/>
  <cols>
    <col min="1" max="1" width="9.140625" customWidth="1"/>
    <col min="2" max="2" width="4.5703125" customWidth="1"/>
    <col min="3" max="3" width="7.42578125" customWidth="1"/>
    <col min="4" max="4" width="78.42578125" customWidth="1"/>
    <col min="5" max="5" width="4.85546875" customWidth="1"/>
    <col min="6" max="6" width="1.5703125" customWidth="1"/>
  </cols>
  <sheetData>
    <row r="2" spans="2:5">
      <c r="B2" s="1"/>
      <c r="C2" s="2"/>
      <c r="D2" s="2"/>
      <c r="E2" s="3"/>
    </row>
    <row r="3" spans="2:5" s="10" customFormat="1" ht="33" customHeight="1">
      <c r="B3" s="283" t="s">
        <v>201</v>
      </c>
      <c r="C3" s="284"/>
      <c r="D3" s="284"/>
      <c r="E3" s="285"/>
    </row>
    <row r="4" spans="2:5" s="21" customFormat="1">
      <c r="B4" s="18"/>
      <c r="C4" s="27" t="s">
        <v>202</v>
      </c>
      <c r="D4" s="19"/>
      <c r="E4" s="20"/>
    </row>
    <row r="5" spans="2:5" s="21" customFormat="1" ht="11.25">
      <c r="B5" s="18"/>
      <c r="C5" s="22"/>
      <c r="D5" s="63" t="s">
        <v>203</v>
      </c>
      <c r="E5" s="20"/>
    </row>
    <row r="6" spans="2:5" s="21" customFormat="1" ht="11.25">
      <c r="B6" s="18"/>
      <c r="C6" s="22"/>
      <c r="D6" s="23" t="s">
        <v>204</v>
      </c>
      <c r="E6" s="20"/>
    </row>
    <row r="7" spans="2:5" s="21" customFormat="1" ht="11.25">
      <c r="B7" s="18"/>
      <c r="C7" s="64" t="s">
        <v>205</v>
      </c>
      <c r="D7" s="43"/>
      <c r="E7" s="20"/>
    </row>
    <row r="8" spans="2:5" s="21" customFormat="1" ht="11.25">
      <c r="B8" s="18"/>
      <c r="C8" s="22"/>
      <c r="D8" s="23" t="s">
        <v>206</v>
      </c>
      <c r="E8" s="20"/>
    </row>
    <row r="9" spans="2:5" s="21" customFormat="1" ht="11.25">
      <c r="B9" s="18"/>
      <c r="C9" s="24"/>
      <c r="D9" s="23" t="s">
        <v>207</v>
      </c>
      <c r="E9" s="20"/>
    </row>
    <row r="10" spans="2:5" s="21" customFormat="1" ht="11.25">
      <c r="B10" s="18"/>
      <c r="C10" s="25"/>
      <c r="D10" s="26" t="s">
        <v>208</v>
      </c>
      <c r="E10" s="20"/>
    </row>
    <row r="11" spans="2:5" ht="5.25" customHeight="1">
      <c r="B11" s="4"/>
      <c r="C11" s="5"/>
      <c r="D11" s="5"/>
      <c r="E11" s="6"/>
    </row>
    <row r="12" spans="2:5" ht="15.75">
      <c r="B12" s="4"/>
      <c r="C12" s="44" t="s">
        <v>209</v>
      </c>
      <c r="D12" s="42" t="s">
        <v>210</v>
      </c>
      <c r="E12" s="6"/>
    </row>
    <row r="13" spans="2:5" ht="6" customHeight="1">
      <c r="B13" s="4"/>
      <c r="C13" s="45"/>
      <c r="E13" s="6"/>
    </row>
    <row r="14" spans="2:5">
      <c r="B14" s="4"/>
      <c r="C14" s="157">
        <v>1</v>
      </c>
      <c r="D14" s="158" t="s">
        <v>211</v>
      </c>
      <c r="E14" s="6"/>
    </row>
    <row r="15" spans="2:5">
      <c r="B15" s="4"/>
      <c r="C15" s="157">
        <v>2</v>
      </c>
      <c r="D15" t="s">
        <v>212</v>
      </c>
      <c r="E15" s="6"/>
    </row>
    <row r="16" spans="2:5">
      <c r="B16" s="4"/>
      <c r="C16" s="159">
        <v>3</v>
      </c>
      <c r="D16" t="s">
        <v>213</v>
      </c>
      <c r="E16" s="6"/>
    </row>
    <row r="17" spans="2:5" s="17" customFormat="1">
      <c r="B17" s="35"/>
      <c r="C17" s="159">
        <v>4</v>
      </c>
      <c r="D17" s="5" t="s">
        <v>214</v>
      </c>
      <c r="E17" s="46"/>
    </row>
    <row r="18" spans="2:5" s="17" customFormat="1">
      <c r="B18" s="35"/>
      <c r="C18" s="159"/>
      <c r="D18" s="158" t="s">
        <v>215</v>
      </c>
      <c r="E18" s="46"/>
    </row>
    <row r="19" spans="2:5" s="17" customFormat="1">
      <c r="B19" s="35"/>
      <c r="C19" s="159" t="s">
        <v>216</v>
      </c>
      <c r="D19" s="159"/>
      <c r="E19" s="46"/>
    </row>
    <row r="20" spans="2:5" s="17" customFormat="1">
      <c r="B20" s="35"/>
      <c r="C20" s="159"/>
      <c r="D20" s="158" t="s">
        <v>217</v>
      </c>
      <c r="E20" s="46"/>
    </row>
    <row r="21" spans="2:5" s="17" customFormat="1">
      <c r="B21" s="35"/>
      <c r="C21" s="159" t="s">
        <v>218</v>
      </c>
      <c r="D21" s="159"/>
      <c r="E21" s="46"/>
    </row>
    <row r="22" spans="2:5" s="17" customFormat="1">
      <c r="B22" s="35"/>
      <c r="C22" s="159"/>
      <c r="D22" s="158" t="s">
        <v>219</v>
      </c>
      <c r="E22" s="46"/>
    </row>
    <row r="23" spans="2:5" s="17" customFormat="1">
      <c r="B23" s="35"/>
      <c r="C23" s="159" t="s">
        <v>220</v>
      </c>
      <c r="D23" s="159"/>
      <c r="E23" s="46"/>
    </row>
    <row r="24" spans="2:5" s="17" customFormat="1">
      <c r="B24" s="35"/>
      <c r="C24" s="159"/>
      <c r="D24" s="159" t="s">
        <v>221</v>
      </c>
      <c r="E24" s="46"/>
    </row>
    <row r="25" spans="2:5" s="17" customFormat="1">
      <c r="B25" s="35"/>
      <c r="C25" s="159" t="s">
        <v>222</v>
      </c>
      <c r="D25" s="159"/>
      <c r="E25" s="46"/>
    </row>
    <row r="26" spans="2:5" s="17" customFormat="1">
      <c r="B26" s="35"/>
      <c r="C26" s="158" t="s">
        <v>223</v>
      </c>
      <c r="D26" s="159"/>
      <c r="E26" s="46"/>
    </row>
    <row r="27" spans="2:5" s="17" customFormat="1">
      <c r="B27" s="35"/>
      <c r="C27" s="159"/>
      <c r="D27" s="159" t="s">
        <v>224</v>
      </c>
      <c r="E27" s="46"/>
    </row>
    <row r="28" spans="2:5" s="17" customFormat="1">
      <c r="B28" s="35"/>
      <c r="C28" s="158" t="s">
        <v>225</v>
      </c>
      <c r="D28" s="159"/>
      <c r="E28" s="46"/>
    </row>
    <row r="29" spans="2:5" s="17" customFormat="1">
      <c r="B29" s="35"/>
      <c r="C29" s="159"/>
      <c r="D29" s="159" t="s">
        <v>226</v>
      </c>
      <c r="E29" s="46"/>
    </row>
    <row r="30" spans="2:5" s="17" customFormat="1">
      <c r="B30" s="35"/>
      <c r="C30" s="158" t="s">
        <v>227</v>
      </c>
      <c r="D30" s="159"/>
      <c r="E30" s="46"/>
    </row>
    <row r="31" spans="2:5" s="17" customFormat="1">
      <c r="B31" s="35"/>
      <c r="C31" s="159" t="s">
        <v>228</v>
      </c>
      <c r="D31" s="159" t="s">
        <v>229</v>
      </c>
      <c r="E31" s="46"/>
    </row>
    <row r="32" spans="2:5" s="17" customFormat="1">
      <c r="B32" s="35"/>
      <c r="C32" s="159"/>
      <c r="D32" s="158" t="s">
        <v>230</v>
      </c>
      <c r="E32" s="46"/>
    </row>
    <row r="33" spans="2:5" s="17" customFormat="1">
      <c r="B33" s="35"/>
      <c r="C33" s="159"/>
      <c r="D33" s="158" t="s">
        <v>231</v>
      </c>
      <c r="E33" s="46"/>
    </row>
    <row r="34" spans="2:5" s="17" customFormat="1">
      <c r="B34" s="35"/>
      <c r="C34" s="159"/>
      <c r="D34" s="158" t="s">
        <v>232</v>
      </c>
      <c r="E34" s="46"/>
    </row>
    <row r="35" spans="2:5" s="17" customFormat="1">
      <c r="B35" s="35"/>
      <c r="C35" s="159"/>
      <c r="D35" s="158" t="s">
        <v>233</v>
      </c>
      <c r="E35" s="46"/>
    </row>
    <row r="36" spans="2:5" s="17" customFormat="1">
      <c r="B36" s="35"/>
      <c r="C36" s="159"/>
      <c r="D36" s="158" t="s">
        <v>234</v>
      </c>
      <c r="E36" s="46"/>
    </row>
    <row r="37" spans="2:5" s="17" customFormat="1">
      <c r="B37" s="35"/>
      <c r="C37" s="159"/>
      <c r="D37" s="158" t="s">
        <v>235</v>
      </c>
      <c r="E37" s="46"/>
    </row>
    <row r="38" spans="2:5" s="17" customFormat="1" ht="6" customHeight="1">
      <c r="B38" s="35"/>
      <c r="C38" s="159"/>
      <c r="D38" s="159"/>
      <c r="E38" s="46"/>
    </row>
    <row r="39" spans="2:5" s="17" customFormat="1" ht="15.75">
      <c r="B39" s="35"/>
      <c r="C39" s="44" t="s">
        <v>236</v>
      </c>
      <c r="D39" s="42" t="s">
        <v>237</v>
      </c>
      <c r="E39" s="46"/>
    </row>
    <row r="40" spans="2:5" s="17" customFormat="1" ht="4.5" customHeight="1">
      <c r="B40" s="35"/>
      <c r="C40" s="159"/>
      <c r="D40" s="159"/>
      <c r="E40" s="46"/>
    </row>
    <row r="41" spans="2:5" s="17" customFormat="1">
      <c r="B41" s="35"/>
      <c r="C41" s="159"/>
      <c r="D41" s="158" t="s">
        <v>238</v>
      </c>
      <c r="E41" s="46"/>
    </row>
    <row r="42" spans="2:5" s="17" customFormat="1">
      <c r="B42" s="35"/>
      <c r="C42" s="146" t="s">
        <v>239</v>
      </c>
      <c r="D42" s="159"/>
      <c r="E42" s="46"/>
    </row>
    <row r="43" spans="2:5" s="17" customFormat="1">
      <c r="B43" s="35"/>
      <c r="C43" s="159"/>
      <c r="D43" s="159" t="s">
        <v>240</v>
      </c>
      <c r="E43" s="46"/>
    </row>
    <row r="44" spans="2:5" s="17" customFormat="1">
      <c r="B44" s="35"/>
      <c r="C44" s="159" t="s">
        <v>241</v>
      </c>
      <c r="D44" s="159"/>
      <c r="E44" s="46"/>
    </row>
    <row r="45" spans="2:5" s="17" customFormat="1">
      <c r="B45" s="35"/>
      <c r="C45" s="159"/>
      <c r="D45" s="159" t="s">
        <v>242</v>
      </c>
      <c r="E45" s="46"/>
    </row>
    <row r="46" spans="2:5" s="17" customFormat="1">
      <c r="B46" s="35"/>
      <c r="C46" s="5" t="s">
        <v>243</v>
      </c>
      <c r="D46" s="159"/>
      <c r="E46" s="46"/>
    </row>
    <row r="47" spans="2:5" s="17" customFormat="1">
      <c r="B47" s="35"/>
      <c r="C47" s="159"/>
      <c r="D47" s="159" t="s">
        <v>244</v>
      </c>
      <c r="E47" s="46"/>
    </row>
    <row r="48" spans="2:5" s="17" customFormat="1">
      <c r="B48" s="35"/>
      <c r="C48" s="5" t="s">
        <v>245</v>
      </c>
      <c r="D48" s="159"/>
      <c r="E48" s="46"/>
    </row>
    <row r="49" spans="2:5" s="17" customFormat="1">
      <c r="B49" s="35"/>
      <c r="D49" t="s">
        <v>246</v>
      </c>
      <c r="E49" s="46"/>
    </row>
    <row r="50" spans="2:5" s="17" customFormat="1">
      <c r="B50" s="35"/>
      <c r="C50" s="17" t="s">
        <v>247</v>
      </c>
      <c r="E50" s="46"/>
    </row>
    <row r="51" spans="2:5" s="17" customFormat="1">
      <c r="B51" s="35"/>
      <c r="C51" s="17" t="s">
        <v>248</v>
      </c>
      <c r="E51" s="46"/>
    </row>
    <row r="52" spans="2:5" s="17" customFormat="1">
      <c r="B52" s="35"/>
      <c r="C52" s="17" t="s">
        <v>249</v>
      </c>
      <c r="D52" s="159"/>
      <c r="E52" s="46"/>
    </row>
    <row r="53" spans="2:5" s="17" customFormat="1">
      <c r="B53" s="35"/>
      <c r="C53" s="159"/>
      <c r="D53" t="s">
        <v>250</v>
      </c>
      <c r="E53" s="46"/>
    </row>
    <row r="54" spans="2:5" s="17" customFormat="1">
      <c r="B54" s="35"/>
      <c r="C54" s="159"/>
      <c r="D54" s="159" t="s">
        <v>251</v>
      </c>
      <c r="E54" s="46"/>
    </row>
    <row r="55" spans="2:5" s="16" customFormat="1">
      <c r="B55" s="13"/>
      <c r="C55" s="14"/>
      <c r="D55" s="14" t="s">
        <v>252</v>
      </c>
      <c r="E55" s="15"/>
    </row>
    <row r="56" spans="2:5">
      <c r="B56" s="4"/>
      <c r="C56" s="17"/>
      <c r="D56" t="s">
        <v>253</v>
      </c>
      <c r="E56" s="6"/>
    </row>
    <row r="57" spans="2:5">
      <c r="B57" s="4"/>
      <c r="C57" t="s">
        <v>254</v>
      </c>
      <c r="D57" s="17"/>
      <c r="E57" s="6"/>
    </row>
    <row r="58" spans="2:5">
      <c r="B58" s="4"/>
      <c r="C58" s="17"/>
      <c r="D58" s="17"/>
      <c r="E58" s="6"/>
    </row>
    <row r="59" spans="2:5">
      <c r="B59" s="4"/>
      <c r="C59" s="17"/>
      <c r="D59" s="17"/>
      <c r="E59" s="6"/>
    </row>
    <row r="60" spans="2:5">
      <c r="B60" s="4"/>
      <c r="C60" s="17"/>
      <c r="D60" s="17"/>
      <c r="E60" s="47"/>
    </row>
    <row r="61" spans="2:5">
      <c r="B61" s="7"/>
      <c r="C61" s="8"/>
      <c r="D61" s="8"/>
      <c r="E61" s="9"/>
    </row>
    <row r="63" spans="2:5">
      <c r="D63" s="240" t="s">
        <v>314</v>
      </c>
    </row>
  </sheetData>
  <mergeCells count="1">
    <mergeCell ref="B3:E3"/>
  </mergeCells>
  <phoneticPr fontId="0" type="noConversion"/>
  <printOptions horizontalCentered="1" verticalCentered="1"/>
  <pageMargins left="0" right="0" top="0" bottom="0" header="0.511811023622047" footer="0.511811023622047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2:M41"/>
  <sheetViews>
    <sheetView workbookViewId="0">
      <selection activeCell="A2" sqref="A2:M41"/>
    </sheetView>
  </sheetViews>
  <sheetFormatPr defaultRowHeight="12.75"/>
  <cols>
    <col min="1" max="1" width="3.5703125" customWidth="1"/>
    <col min="2" max="2" width="3.42578125" style="37" customWidth="1"/>
    <col min="3" max="3" width="2" customWidth="1"/>
    <col min="4" max="4" width="3.42578125" customWidth="1"/>
    <col min="5" max="5" width="13.5703125" customWidth="1"/>
    <col min="6" max="6" width="11" customWidth="1"/>
    <col min="7" max="7" width="8.5703125" customWidth="1"/>
    <col min="8" max="8" width="6.42578125" customWidth="1"/>
    <col min="9" max="9" width="12.42578125" customWidth="1"/>
    <col min="10" max="11" width="8.5703125" customWidth="1"/>
    <col min="12" max="12" width="10.42578125" customWidth="1"/>
    <col min="13" max="13" width="2.42578125" customWidth="1"/>
    <col min="14" max="14" width="2.140625" customWidth="1"/>
  </cols>
  <sheetData>
    <row r="2" spans="1:13">
      <c r="A2" s="1"/>
      <c r="B2" s="28"/>
      <c r="C2" s="2"/>
      <c r="D2" s="2"/>
      <c r="E2" s="2"/>
      <c r="F2" s="2"/>
      <c r="G2" s="2"/>
      <c r="H2" s="2"/>
      <c r="I2" s="2"/>
      <c r="J2" s="2"/>
      <c r="K2" s="2"/>
      <c r="L2" s="2"/>
      <c r="M2" s="3"/>
    </row>
    <row r="3" spans="1:13">
      <c r="A3" s="4"/>
      <c r="B3" s="29"/>
      <c r="C3" s="5"/>
      <c r="D3" s="5"/>
      <c r="E3" s="5"/>
      <c r="F3" s="5"/>
      <c r="G3" s="5"/>
      <c r="H3" s="5"/>
      <c r="I3" s="5"/>
      <c r="J3" s="5"/>
      <c r="K3" s="5"/>
      <c r="L3" s="5"/>
      <c r="M3" s="6"/>
    </row>
    <row r="4" spans="1:13" s="10" customFormat="1" ht="33" customHeight="1">
      <c r="A4" s="283" t="s">
        <v>201</v>
      </c>
      <c r="B4" s="284"/>
      <c r="C4" s="284"/>
      <c r="D4" s="284"/>
      <c r="E4" s="284"/>
      <c r="F4" s="284"/>
      <c r="G4" s="284"/>
      <c r="H4" s="284"/>
      <c r="I4" s="284"/>
      <c r="J4" s="284"/>
      <c r="K4" s="284"/>
      <c r="L4" s="284"/>
      <c r="M4" s="285"/>
    </row>
    <row r="5" spans="1:13" s="10" customFormat="1" ht="12.75" customHeight="1">
      <c r="A5" s="154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6"/>
    </row>
    <row r="6" spans="1:13" ht="15.75">
      <c r="A6" s="4"/>
      <c r="B6" s="29"/>
      <c r="C6" s="288" t="s">
        <v>255</v>
      </c>
      <c r="D6" s="288"/>
      <c r="E6" s="30" t="s">
        <v>256</v>
      </c>
      <c r="F6" s="5"/>
      <c r="G6" s="5"/>
      <c r="H6" s="5"/>
      <c r="I6" s="5"/>
      <c r="J6" s="31"/>
      <c r="K6" s="31"/>
      <c r="L6" s="5"/>
      <c r="M6" s="6"/>
    </row>
    <row r="7" spans="1:13">
      <c r="A7" s="4"/>
      <c r="B7" s="29"/>
      <c r="C7" s="5"/>
      <c r="D7" s="5"/>
      <c r="E7" s="5"/>
      <c r="F7" s="5"/>
      <c r="G7" s="5"/>
      <c r="H7" s="5"/>
      <c r="I7" s="5"/>
      <c r="J7" s="31"/>
      <c r="K7" s="31"/>
      <c r="L7" s="5"/>
      <c r="M7" s="6"/>
    </row>
    <row r="8" spans="1:13">
      <c r="A8" s="234" t="s">
        <v>288</v>
      </c>
      <c r="B8" s="29"/>
      <c r="C8" s="5"/>
      <c r="D8" s="32"/>
      <c r="E8" s="33"/>
      <c r="F8" s="33"/>
      <c r="G8" s="34"/>
      <c r="H8" s="5"/>
      <c r="I8" s="5"/>
      <c r="J8" s="5"/>
      <c r="K8" s="5"/>
      <c r="L8" s="5"/>
      <c r="M8" s="6"/>
    </row>
    <row r="9" spans="1:13">
      <c r="A9" s="4" t="s">
        <v>289</v>
      </c>
      <c r="B9" s="29"/>
      <c r="C9" s="5"/>
      <c r="D9" s="32"/>
      <c r="E9" s="33"/>
      <c r="F9" s="33"/>
      <c r="G9" s="34"/>
      <c r="H9" s="5"/>
      <c r="I9" s="5"/>
      <c r="J9" s="5"/>
      <c r="K9" s="5"/>
      <c r="L9" s="5"/>
      <c r="M9" s="6"/>
    </row>
    <row r="10" spans="1:13">
      <c r="A10" s="4" t="s">
        <v>290</v>
      </c>
      <c r="B10" s="29"/>
      <c r="C10" s="5"/>
      <c r="D10" s="32"/>
      <c r="E10" s="33"/>
      <c r="F10" s="33"/>
      <c r="G10" s="34"/>
      <c r="H10" s="5"/>
      <c r="I10" s="5"/>
      <c r="J10" s="5"/>
      <c r="K10" s="5"/>
      <c r="L10" s="5"/>
      <c r="M10" s="6"/>
    </row>
    <row r="11" spans="1:13">
      <c r="A11" s="4" t="s">
        <v>291</v>
      </c>
      <c r="B11" s="29"/>
      <c r="C11" s="5"/>
      <c r="D11" s="32"/>
      <c r="E11" s="33"/>
      <c r="F11" s="33"/>
      <c r="G11" s="34"/>
      <c r="H11" s="5"/>
      <c r="I11" s="5"/>
      <c r="J11" s="5"/>
      <c r="K11" s="5"/>
      <c r="L11" s="5"/>
      <c r="M11" s="6"/>
    </row>
    <row r="12" spans="1:13">
      <c r="A12" s="4" t="s">
        <v>292</v>
      </c>
      <c r="B12" s="29"/>
      <c r="C12" s="5"/>
      <c r="D12" s="32"/>
      <c r="E12" s="33"/>
      <c r="F12" s="33"/>
      <c r="G12" s="34"/>
      <c r="H12" s="5"/>
      <c r="I12" s="5"/>
      <c r="J12" s="5"/>
      <c r="K12" s="5"/>
      <c r="L12" s="5"/>
      <c r="M12" s="6"/>
    </row>
    <row r="13" spans="1:13">
      <c r="A13" s="4" t="s">
        <v>293</v>
      </c>
      <c r="B13" s="29"/>
      <c r="C13" s="5"/>
      <c r="D13" s="32"/>
      <c r="E13" s="33"/>
      <c r="F13" s="33"/>
      <c r="G13" s="34"/>
      <c r="H13" s="5"/>
      <c r="I13" s="5"/>
      <c r="J13" s="5"/>
      <c r="K13" s="5"/>
      <c r="L13" s="5"/>
      <c r="M13" s="6"/>
    </row>
    <row r="14" spans="1:13">
      <c r="A14" s="4" t="s">
        <v>294</v>
      </c>
      <c r="B14" s="29"/>
      <c r="C14" s="5"/>
      <c r="D14" s="32"/>
      <c r="E14" s="33"/>
      <c r="F14" s="33"/>
      <c r="G14" s="34"/>
      <c r="H14" s="5"/>
      <c r="I14" s="5"/>
      <c r="J14" s="5"/>
      <c r="K14" s="5"/>
      <c r="L14" s="5"/>
      <c r="M14" s="6"/>
    </row>
    <row r="15" spans="1:13">
      <c r="A15" s="4" t="s">
        <v>295</v>
      </c>
      <c r="B15" s="29"/>
      <c r="C15" s="5"/>
      <c r="D15" s="32"/>
      <c r="E15" s="33"/>
      <c r="F15" s="33"/>
      <c r="G15" s="34"/>
      <c r="H15" s="5"/>
      <c r="I15" s="5"/>
      <c r="J15" s="5"/>
      <c r="K15" s="5"/>
      <c r="L15" s="5"/>
      <c r="M15" s="6"/>
    </row>
    <row r="16" spans="1:13">
      <c r="A16" s="235" t="s">
        <v>296</v>
      </c>
      <c r="B16" s="29"/>
      <c r="C16" s="5"/>
      <c r="D16" s="32"/>
      <c r="E16" s="33"/>
      <c r="F16" s="33"/>
      <c r="G16" s="34"/>
      <c r="H16" s="5"/>
      <c r="I16" s="5"/>
      <c r="J16" s="5"/>
      <c r="K16" s="5"/>
      <c r="L16" s="5"/>
      <c r="M16" s="6"/>
    </row>
    <row r="17" spans="1:13">
      <c r="A17" s="35" t="s">
        <v>299</v>
      </c>
      <c r="B17" s="29"/>
      <c r="C17" s="5"/>
      <c r="D17" s="32"/>
      <c r="E17" s="33"/>
      <c r="F17" s="33"/>
      <c r="G17" s="34"/>
      <c r="H17" s="5"/>
      <c r="I17" s="5"/>
      <c r="J17" s="5"/>
      <c r="K17" s="5"/>
      <c r="L17" s="5"/>
      <c r="M17" s="6"/>
    </row>
    <row r="18" spans="1:13">
      <c r="A18" s="35" t="s">
        <v>332</v>
      </c>
      <c r="B18" s="29"/>
      <c r="C18" s="5"/>
      <c r="D18" s="32"/>
      <c r="E18" s="33"/>
      <c r="F18" s="33"/>
      <c r="G18" s="34"/>
      <c r="H18" s="5"/>
      <c r="I18" s="5"/>
      <c r="J18" s="5"/>
      <c r="K18" s="5"/>
      <c r="L18" s="5"/>
      <c r="M18" s="6"/>
    </row>
    <row r="19" spans="1:13">
      <c r="A19" s="35" t="s">
        <v>331</v>
      </c>
      <c r="B19" s="29"/>
      <c r="C19" s="5"/>
      <c r="D19" s="32"/>
      <c r="E19" s="33"/>
      <c r="F19" s="33"/>
      <c r="G19" s="34"/>
      <c r="H19" s="5"/>
      <c r="I19" s="5"/>
      <c r="J19" s="5"/>
      <c r="K19" s="5"/>
      <c r="L19" s="5"/>
      <c r="M19" s="6"/>
    </row>
    <row r="20" spans="1:13">
      <c r="A20" s="35" t="s">
        <v>333</v>
      </c>
      <c r="B20" s="29"/>
      <c r="C20" s="5"/>
      <c r="D20" s="32"/>
      <c r="E20" s="33"/>
      <c r="F20" s="33"/>
      <c r="G20" s="34"/>
      <c r="H20" s="5"/>
      <c r="I20" s="5"/>
      <c r="J20" s="5"/>
      <c r="K20" s="5"/>
      <c r="L20" s="5"/>
      <c r="M20" s="6"/>
    </row>
    <row r="21" spans="1:13">
      <c r="A21" s="13"/>
      <c r="B21" s="29"/>
      <c r="C21" s="5"/>
      <c r="D21" s="32"/>
      <c r="E21" s="33"/>
      <c r="F21" s="33"/>
      <c r="G21" s="34"/>
      <c r="H21" s="5"/>
      <c r="I21" s="5"/>
      <c r="J21" s="5"/>
      <c r="K21" s="5"/>
      <c r="L21" s="5"/>
      <c r="M21" s="6"/>
    </row>
    <row r="22" spans="1:13">
      <c r="A22" s="235" t="s">
        <v>297</v>
      </c>
      <c r="B22" s="29"/>
      <c r="C22" s="5"/>
      <c r="D22" s="32"/>
      <c r="E22" s="33"/>
      <c r="F22" s="33"/>
      <c r="G22" s="34"/>
      <c r="H22" s="5"/>
      <c r="I22" s="5"/>
      <c r="J22" s="5"/>
      <c r="K22" s="5"/>
      <c r="L22" s="5"/>
      <c r="M22" s="6"/>
    </row>
    <row r="23" spans="1:13">
      <c r="A23" s="35" t="s">
        <v>328</v>
      </c>
      <c r="B23" s="29"/>
      <c r="C23" s="5"/>
      <c r="D23" s="32"/>
      <c r="E23" s="33"/>
      <c r="F23" s="33"/>
      <c r="G23" s="34"/>
      <c r="H23" s="5"/>
      <c r="I23" s="5"/>
      <c r="J23" s="5"/>
      <c r="K23" s="5"/>
      <c r="L23" s="5"/>
      <c r="M23" s="6"/>
    </row>
    <row r="24" spans="1:13">
      <c r="A24" s="35" t="s">
        <v>329</v>
      </c>
      <c r="B24" s="29"/>
      <c r="C24" s="5"/>
      <c r="D24" s="32"/>
      <c r="E24" s="33"/>
      <c r="F24" s="33"/>
      <c r="G24" s="34"/>
      <c r="H24" s="5"/>
      <c r="I24" s="5"/>
      <c r="J24" s="5"/>
      <c r="K24" s="5"/>
      <c r="L24" s="5"/>
      <c r="M24" s="6"/>
    </row>
    <row r="25" spans="1:13">
      <c r="A25" s="35" t="s">
        <v>327</v>
      </c>
      <c r="B25" s="29"/>
      <c r="C25" s="5"/>
      <c r="D25" s="32"/>
      <c r="E25" s="33"/>
      <c r="F25" s="33"/>
      <c r="G25" s="34"/>
      <c r="H25" s="5"/>
      <c r="I25" s="5"/>
      <c r="J25" s="5"/>
      <c r="K25" s="5"/>
      <c r="L25" s="5"/>
      <c r="M25" s="6"/>
    </row>
    <row r="26" spans="1:13">
      <c r="A26" s="35" t="s">
        <v>330</v>
      </c>
      <c r="B26" s="29"/>
      <c r="C26" s="5"/>
      <c r="D26" s="32"/>
      <c r="E26" s="33"/>
      <c r="F26" s="33"/>
      <c r="G26" s="34"/>
      <c r="H26" s="5"/>
      <c r="I26" s="5"/>
      <c r="J26" s="5"/>
      <c r="K26" s="5"/>
      <c r="L26" s="5"/>
      <c r="M26" s="6"/>
    </row>
    <row r="27" spans="1:13">
      <c r="A27" s="13"/>
      <c r="B27" s="29"/>
      <c r="C27" s="5"/>
      <c r="D27" s="32"/>
      <c r="E27" s="33"/>
      <c r="F27" s="33"/>
      <c r="G27" s="34"/>
      <c r="H27" s="5"/>
      <c r="I27" s="5"/>
      <c r="J27" s="5"/>
      <c r="K27" s="5"/>
      <c r="L27" s="5"/>
      <c r="M27" s="6"/>
    </row>
    <row r="28" spans="1:13">
      <c r="A28" s="13"/>
      <c r="B28" s="29"/>
      <c r="C28" s="5"/>
      <c r="D28" s="32"/>
      <c r="E28" s="33"/>
      <c r="F28" s="33"/>
      <c r="G28" s="34"/>
      <c r="H28" s="5"/>
      <c r="I28" s="5"/>
      <c r="J28" s="5"/>
      <c r="K28" s="5"/>
      <c r="L28" s="5"/>
      <c r="M28" s="6"/>
    </row>
    <row r="29" spans="1:13" ht="15.75">
      <c r="A29" s="4"/>
      <c r="B29" s="29"/>
      <c r="C29" s="289" t="s">
        <v>257</v>
      </c>
      <c r="D29" s="289"/>
      <c r="E29" s="42" t="s">
        <v>258</v>
      </c>
      <c r="F29" s="5"/>
      <c r="G29" s="5"/>
      <c r="H29" s="5"/>
      <c r="I29" s="5"/>
      <c r="J29" s="5"/>
      <c r="K29" s="5"/>
      <c r="L29" s="5"/>
      <c r="M29" s="6"/>
    </row>
    <row r="30" spans="1:13">
      <c r="A30" s="4"/>
      <c r="B30" s="29"/>
      <c r="C30" s="5"/>
      <c r="D30" s="5"/>
      <c r="E30" s="5"/>
      <c r="F30" s="5"/>
      <c r="G30" s="5"/>
      <c r="H30" s="5"/>
      <c r="I30" s="5"/>
      <c r="J30" s="5"/>
      <c r="K30" s="5"/>
      <c r="L30" s="5"/>
      <c r="M30" s="6"/>
    </row>
    <row r="31" spans="1:13">
      <c r="A31" s="4"/>
      <c r="B31" s="29"/>
      <c r="C31" s="5"/>
      <c r="D31" s="158"/>
      <c r="E31" s="159" t="s">
        <v>259</v>
      </c>
      <c r="F31" s="5"/>
      <c r="G31" s="5"/>
      <c r="H31" s="5"/>
      <c r="I31" s="5"/>
      <c r="J31" s="5"/>
      <c r="K31" s="5"/>
      <c r="L31" s="5"/>
      <c r="M31" s="6"/>
    </row>
    <row r="32" spans="1:13">
      <c r="A32" s="4"/>
      <c r="B32" s="29"/>
      <c r="C32" s="5"/>
      <c r="D32" s="159" t="s">
        <v>260</v>
      </c>
      <c r="E32" s="159"/>
      <c r="F32" s="5"/>
      <c r="G32" s="5"/>
      <c r="H32" s="5"/>
      <c r="I32" s="5"/>
      <c r="J32" s="5"/>
      <c r="K32" s="5"/>
      <c r="L32" s="5"/>
      <c r="M32" s="6"/>
    </row>
    <row r="33" spans="1:13">
      <c r="A33" s="4"/>
      <c r="B33" s="29"/>
      <c r="C33" s="5"/>
      <c r="D33" s="159"/>
      <c r="E33" s="159" t="s">
        <v>261</v>
      </c>
      <c r="F33" s="5"/>
      <c r="G33" s="5"/>
      <c r="H33" s="5"/>
      <c r="I33" s="5"/>
      <c r="J33" s="5"/>
      <c r="K33" s="5"/>
      <c r="L33" s="5"/>
      <c r="M33" s="6"/>
    </row>
    <row r="34" spans="1:13">
      <c r="A34" s="4"/>
      <c r="B34" s="29"/>
      <c r="C34" s="5"/>
      <c r="D34" s="159" t="s">
        <v>262</v>
      </c>
      <c r="E34" s="159"/>
      <c r="F34" s="5"/>
      <c r="G34" s="5"/>
      <c r="H34" s="5"/>
      <c r="I34" s="5"/>
      <c r="J34" s="5"/>
      <c r="K34" s="5"/>
      <c r="L34" s="5"/>
      <c r="M34" s="6"/>
    </row>
    <row r="35" spans="1:13">
      <c r="A35" s="4"/>
      <c r="B35" s="29"/>
      <c r="C35" s="5"/>
      <c r="D35" s="5"/>
      <c r="E35" s="5"/>
      <c r="F35" s="5"/>
      <c r="G35" s="5"/>
      <c r="H35" s="5"/>
      <c r="I35" s="5"/>
      <c r="J35" s="5"/>
      <c r="K35" s="5"/>
      <c r="L35" s="5"/>
      <c r="M35" s="6"/>
    </row>
    <row r="36" spans="1:13">
      <c r="A36" s="4"/>
      <c r="B36" s="29"/>
      <c r="C36" s="5"/>
      <c r="D36" s="5"/>
      <c r="E36" s="5"/>
      <c r="F36" s="5"/>
      <c r="G36" s="5"/>
      <c r="H36" s="5"/>
      <c r="I36" s="5"/>
      <c r="J36" s="5"/>
      <c r="K36" s="5"/>
      <c r="L36" s="5"/>
      <c r="M36" s="6"/>
    </row>
    <row r="37" spans="1:13">
      <c r="A37" s="4"/>
      <c r="B37" s="29"/>
      <c r="C37" s="5"/>
      <c r="D37" s="5"/>
      <c r="E37" s="5"/>
      <c r="F37" s="5"/>
      <c r="G37" s="5"/>
      <c r="H37" s="5"/>
      <c r="I37" s="5"/>
      <c r="J37" s="5"/>
      <c r="K37" s="5"/>
      <c r="L37" s="5"/>
      <c r="M37" s="6"/>
    </row>
    <row r="38" spans="1:13" ht="15">
      <c r="A38" s="4"/>
      <c r="B38" s="286" t="s">
        <v>263</v>
      </c>
      <c r="C38" s="286"/>
      <c r="D38" s="286"/>
      <c r="E38" s="286"/>
      <c r="F38" s="286"/>
      <c r="G38" s="5"/>
      <c r="I38" s="286" t="s">
        <v>264</v>
      </c>
      <c r="J38" s="286"/>
      <c r="K38" s="286"/>
      <c r="L38" s="286"/>
      <c r="M38" s="6"/>
    </row>
    <row r="39" spans="1:13" ht="15">
      <c r="A39" s="4"/>
      <c r="B39" s="287" t="s">
        <v>315</v>
      </c>
      <c r="C39" s="287"/>
      <c r="D39" s="287"/>
      <c r="E39" s="287"/>
      <c r="F39" s="287"/>
      <c r="G39" s="5"/>
      <c r="I39" s="287" t="s">
        <v>316</v>
      </c>
      <c r="J39" s="287"/>
      <c r="K39" s="287"/>
      <c r="L39" s="287"/>
      <c r="M39" s="6"/>
    </row>
    <row r="40" spans="1:13">
      <c r="A40" s="4"/>
      <c r="B40" s="29"/>
      <c r="C40" s="5"/>
      <c r="D40" s="5"/>
      <c r="E40" s="5"/>
      <c r="F40" s="5"/>
      <c r="G40" s="5"/>
      <c r="H40" s="5"/>
      <c r="I40" s="5"/>
      <c r="J40" s="5"/>
      <c r="K40" s="5"/>
      <c r="L40" s="5"/>
      <c r="M40" s="6"/>
    </row>
    <row r="41" spans="1:13">
      <c r="A41" s="7"/>
      <c r="B41" s="48"/>
      <c r="C41" s="8"/>
      <c r="D41" s="8"/>
      <c r="E41" s="8"/>
      <c r="F41" s="8"/>
      <c r="G41" s="8"/>
      <c r="H41" s="8"/>
      <c r="I41" s="8"/>
      <c r="J41" s="8"/>
      <c r="K41" s="8"/>
      <c r="L41" s="8"/>
      <c r="M41" s="9"/>
    </row>
  </sheetData>
  <mergeCells count="7">
    <mergeCell ref="I38:L38"/>
    <mergeCell ref="I39:L39"/>
    <mergeCell ref="B38:F38"/>
    <mergeCell ref="B39:F39"/>
    <mergeCell ref="A4:M4"/>
    <mergeCell ref="C6:D6"/>
    <mergeCell ref="C29:D29"/>
  </mergeCells>
  <phoneticPr fontId="0" type="noConversion"/>
  <printOptions horizontalCentered="1" verticalCentered="1"/>
  <pageMargins left="0" right="0" top="0" bottom="0" header="0.511811023622047" footer="0.511811023622047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Kop.</vt:lpstr>
      <vt:lpstr>Aktivet</vt:lpstr>
      <vt:lpstr>Pasivet</vt:lpstr>
      <vt:lpstr>PASH 1</vt:lpstr>
      <vt:lpstr>Fluksi 1</vt:lpstr>
      <vt:lpstr>Kapitali 1</vt:lpstr>
      <vt:lpstr>Shenimet faqe 1</vt:lpstr>
      <vt:lpstr>Shenimet vazhdimi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perdorues</cp:lastModifiedBy>
  <cp:revision/>
  <cp:lastPrinted>2021-03-31T09:21:39Z</cp:lastPrinted>
  <dcterms:created xsi:type="dcterms:W3CDTF">2002-02-16T18:16:52Z</dcterms:created>
  <dcterms:modified xsi:type="dcterms:W3CDTF">2022-08-23T05:41:45Z</dcterms:modified>
</cp:coreProperties>
</file>