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06" i="1"/>
  <c r="E306"/>
  <c r="F319"/>
  <c r="E319"/>
  <c r="G300"/>
  <c r="G299"/>
  <c r="E298"/>
  <c r="G293"/>
  <c r="F292"/>
  <c r="F298" s="1"/>
  <c r="E292"/>
  <c r="D292"/>
  <c r="C292"/>
  <c r="F290"/>
  <c r="E290"/>
  <c r="D290"/>
  <c r="C290"/>
  <c r="G289"/>
  <c r="G288"/>
  <c r="G290" s="1"/>
  <c r="G287"/>
  <c r="G286"/>
  <c r="F285"/>
  <c r="E285"/>
  <c r="D285"/>
  <c r="C285"/>
  <c r="G284"/>
  <c r="G283"/>
  <c r="G282"/>
  <c r="F280"/>
  <c r="F294" s="1"/>
  <c r="E280"/>
  <c r="D280"/>
  <c r="D294" s="1"/>
  <c r="C280"/>
  <c r="G279"/>
  <c r="G278"/>
  <c r="G277"/>
  <c r="G292" s="1"/>
  <c r="E267"/>
  <c r="D267"/>
  <c r="H266"/>
  <c r="H265"/>
  <c r="H264"/>
  <c r="H263"/>
  <c r="H262"/>
  <c r="H261"/>
  <c r="H260"/>
  <c r="G259"/>
  <c r="G267" s="1"/>
  <c r="F259"/>
  <c r="F267" s="1"/>
  <c r="E259"/>
  <c r="D259"/>
  <c r="C259"/>
  <c r="C267" s="1"/>
  <c r="H258"/>
  <c r="H257"/>
  <c r="H256"/>
  <c r="H255"/>
  <c r="H254"/>
  <c r="H253"/>
  <c r="H252"/>
  <c r="E239"/>
  <c r="D239"/>
  <c r="E232"/>
  <c r="D232"/>
  <c r="E214"/>
  <c r="A207"/>
  <c r="E185"/>
  <c r="D185"/>
  <c r="E176"/>
  <c r="E187" s="1"/>
  <c r="E191" s="1"/>
  <c r="E174"/>
  <c r="A161"/>
  <c r="E154"/>
  <c r="E135"/>
  <c r="E140" s="1"/>
  <c r="D135"/>
  <c r="D140" s="1"/>
  <c r="E124"/>
  <c r="D124"/>
  <c r="E117"/>
  <c r="E128" s="1"/>
  <c r="E156" s="1"/>
  <c r="D117"/>
  <c r="D128" s="1"/>
  <c r="E103"/>
  <c r="D103"/>
  <c r="E97"/>
  <c r="E19" s="1"/>
  <c r="D97"/>
  <c r="E91"/>
  <c r="E106" s="1"/>
  <c r="D91"/>
  <c r="D106" s="1"/>
  <c r="E80"/>
  <c r="E13" s="1"/>
  <c r="D80"/>
  <c r="E73"/>
  <c r="E12" s="1"/>
  <c r="D73"/>
  <c r="E67"/>
  <c r="E84" s="1"/>
  <c r="E107" s="1"/>
  <c r="D67"/>
  <c r="D84" s="1"/>
  <c r="D107" s="1"/>
  <c r="A59"/>
  <c r="E48"/>
  <c r="E212" s="1"/>
  <c r="E47"/>
  <c r="D47"/>
  <c r="E45"/>
  <c r="D45"/>
  <c r="E41"/>
  <c r="E49" s="1"/>
  <c r="D41"/>
  <c r="E34"/>
  <c r="E38" s="1"/>
  <c r="D34"/>
  <c r="D38" s="1"/>
  <c r="E29"/>
  <c r="D29"/>
  <c r="E28"/>
  <c r="E32" s="1"/>
  <c r="E39" s="1"/>
  <c r="E51" s="1"/>
  <c r="D28"/>
  <c r="D32" s="1"/>
  <c r="D39" s="1"/>
  <c r="E22"/>
  <c r="D22"/>
  <c r="D19"/>
  <c r="D18"/>
  <c r="D23" s="1"/>
  <c r="D13"/>
  <c r="D12"/>
  <c r="E11"/>
  <c r="D11"/>
  <c r="E10"/>
  <c r="E244" s="1"/>
  <c r="D10"/>
  <c r="D16" s="1"/>
  <c r="D24" s="1"/>
  <c r="F315" l="1"/>
  <c r="E315"/>
  <c r="D218"/>
  <c r="D219"/>
  <c r="E18"/>
  <c r="E23" s="1"/>
  <c r="E224"/>
  <c r="E241" s="1"/>
  <c r="D176"/>
  <c r="D187" s="1"/>
  <c r="D191" s="1"/>
  <c r="D212" s="1"/>
  <c r="D224" s="1"/>
  <c r="D241" s="1"/>
  <c r="H259"/>
  <c r="C294"/>
  <c r="E294"/>
  <c r="G285"/>
  <c r="G298"/>
  <c r="G301" s="1"/>
  <c r="G280"/>
  <c r="H267"/>
  <c r="D220"/>
  <c r="D154"/>
  <c r="D156" s="1"/>
  <c r="C158" s="1"/>
  <c r="E16"/>
  <c r="D174"/>
  <c r="D244"/>
  <c r="D243"/>
  <c r="E24" l="1"/>
  <c r="G294"/>
  <c r="D49"/>
  <c r="D51" s="1"/>
</calcChain>
</file>

<file path=xl/comments1.xml><?xml version="1.0" encoding="utf-8"?>
<comments xmlns="http://schemas.openxmlformats.org/spreadsheetml/2006/main">
  <authors>
    <author>User</author>
  </authors>
  <commentList>
    <comment ref="B2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B3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Detyrimet, për të cilat
koha dhe shuma e
realizimit të tyre është e
pasigurt; mund të
realizohen brenda 12
muajve të ardhshëm ose
gjatë ciklit normal të
biznesit të njësisë
ekonomike raportuese
(për shembull,
provizionet e garancisë,
provizionet e
ristrukturimit, provizionet
për shpenzimet e
mundshme, që lidhen me
procese gjyqësore etj.)</t>
        </r>
      </text>
    </comment>
    <comment ref="B3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pasiveve,afatgjata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Në shënimet shpjeguese
do të jepet informacionshtesë
mbi detyrimet ndaj
aksionarëve, njësive të
tjera të grupit dhe palëve
të lidhura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Pasivet, koha dhe shuma
e realizimit të të cilave
nuk është e sigurt; mund
të realizohen më vonë se
12 muaj nga data e
mbylljes së bilancit (për
shembull, provizionet për
skemat e pensioneve,
provizionet për
shpenzimet e mundshme,
që lidhen me procese
gjyqësore etj.</t>
        </r>
      </text>
    </comment>
    <comment ref="B3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Asistencë në formën e
grandeve që nuk është
njohur akoma në të
ardhurat</t>
        </r>
      </text>
    </comment>
    <comment ref="B6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Mjete monetare në arkë
dhe bankë, llogari
rrjedhëse, investime në
tregun e parasë dhe
tregje të tjera shumë
likuide</t>
        </r>
      </text>
    </comment>
    <comment ref="B64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Derivativë dhe letra me
vlerë, të mbajtura për
tregtim (aksione, bono,
bono korporative,
zotërime në fonde
investimesh etj.)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Llogari/Kërkesa të
arkëtueshme
afatshkurtra, letra me
vlerë dhe investime të
tjera financiare, të
mbajtura jo për tregtim.
Shënimet japin
informacion- shtesë mbi
kërkesat e arkëtueshme
nga aksionarët, njësi të
tjera të grupit dhe palë
të tjera të lidhura</t>
        </r>
      </text>
    </comment>
    <comment ref="B7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Inventari, sipas
përkufizimit të SKK 4, i
klasifikuar sipas
grupeve kryesore</t>
        </r>
      </text>
    </comment>
    <comment ref="B9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Ndërtesa, struktura,
rrugë dhe investime në
objekte me qira</t>
        </r>
      </text>
    </comment>
    <comment ref="B9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Pajisje prodhimi, mjete
transporti dhe makineri
e pajisje të tjera</t>
        </r>
      </text>
    </comment>
    <comment ref="B9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Mobiliet dhe pajisjet e
zyrave</t>
        </r>
      </text>
    </comment>
    <comment ref="B11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B11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Pjesa e huave afatgjata
dhe detyrimeve të
qirasë financiare që do
të paguhen brenda 12
muajve të ardhshëm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afatshkurtra ose
aksionet e preferuara,
që mund të konvertohen
në aksione të njësisë
ekonomike raportuese.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B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 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B13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afatgjata ose aksionet e
preferuara që mund të
konvertohen në aksione
të shoqërisë</t>
        </r>
      </text>
    </comment>
    <comment ref="B16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e përftuara nga shitja e
produkteve, mallrave dhe shërbimeve gjatë
periudhës kontabël (të vlerësuara sipas SKK
8 Të ardhurat)</t>
        </r>
      </text>
    </comment>
    <comment ref="B16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që përftohen jo rregullisht gjatë
rrjedhës normale të veprimtarisë ekonomike,
duke përfshirë fitimet nga shitja e aktiveve afatgjata materiale dhe aktiveve afatgjata jomateriale, investimet në pasuri të patundshme, gjobat për vonesa; fitimi neto që vjen nga ndryshimet e kursit të këmbimit,ndryshimet në llogaritë/kërkesat e arkëtueshme dhe detyrimet për t’u paguar furnitorëve (nëse rezulton një humbje neto,ajo njihet në zërin “Shpenzime të tjera nga
veprimtaritë e shfrytëzimit”)</t>
        </r>
      </text>
    </comment>
    <comment ref="B16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Ndryshimet në inventarin e produkteve të
gatshme dhe punës në proces, ku pakësimet
e pozicioneve njihen si shpenzime dhe rritjet
e pozicioneve si pakësim i shpenzimeve(shpenzime negative)</t>
        </r>
      </text>
    </comment>
  </commentList>
</comments>
</file>

<file path=xl/sharedStrings.xml><?xml version="1.0" encoding="utf-8"?>
<sst xmlns="http://schemas.openxmlformats.org/spreadsheetml/2006/main" count="292" uniqueCount="226">
  <si>
    <t>PASQYRAT FINANCIARE TE  USHTRIMIT KONTABEL  2011</t>
  </si>
  <si>
    <t>Bilanci -forma e shkurter</t>
  </si>
  <si>
    <t xml:space="preserve">Shoqeria : "ALLGLLAS "  sh.p.k, Tiranë. </t>
  </si>
  <si>
    <t>Shënime</t>
  </si>
  <si>
    <t>Viti raportues   31.12.2011</t>
  </si>
  <si>
    <t>Viti paraardhes 31.12.2010</t>
  </si>
  <si>
    <t>A</t>
  </si>
  <si>
    <t>AKTIVET</t>
  </si>
  <si>
    <t>I</t>
  </si>
  <si>
    <t>Aktive Afatshkurtera</t>
  </si>
  <si>
    <t>Aktive monetare</t>
  </si>
  <si>
    <t>Derivativë dhe aktive të mbajtura për tregtim</t>
  </si>
  <si>
    <t>Aktive të tjera financiare afatshkurtra</t>
  </si>
  <si>
    <t>Inventari</t>
  </si>
  <si>
    <t>Aktivet afatshkurtra të mbajtura për shitje</t>
  </si>
  <si>
    <t>Parapagimet dhe shpenzimet e shtyra</t>
  </si>
  <si>
    <t>Totali i Aktiveve Afatshkurtera(I)</t>
  </si>
  <si>
    <t>II</t>
  </si>
  <si>
    <t>Aktive Afatgjata</t>
  </si>
  <si>
    <t>Investimet financiare afatgjata</t>
  </si>
  <si>
    <t>Aktive afatgjata materiale</t>
  </si>
  <si>
    <t>Aktivet afatgjata jomateriale</t>
  </si>
  <si>
    <t>Kapital aksionar i papaguar</t>
  </si>
  <si>
    <t>Aktive të tjera afatgjata</t>
  </si>
  <si>
    <t>Totali i Aktiveve Afatgjata(II)</t>
  </si>
  <si>
    <t>TOTALI I AKTIVEVE (I + II)</t>
  </si>
  <si>
    <t>B</t>
  </si>
  <si>
    <t>DETYRIMET DHE KAPITALI</t>
  </si>
  <si>
    <t>Detyrime Afatshkurtera</t>
  </si>
  <si>
    <t>Huamarrjet</t>
  </si>
  <si>
    <t>Huatë dhe parapagimet</t>
  </si>
  <si>
    <t>Grantet dhe të ardhurat e shtyra</t>
  </si>
  <si>
    <t>Provizionet afatshkurtra</t>
  </si>
  <si>
    <t>Totali i Detyrimeve Afatshkurtera (I)</t>
  </si>
  <si>
    <t>Detyrime Afatgjata</t>
  </si>
  <si>
    <t>Huatë afatgjata</t>
  </si>
  <si>
    <t>Huamarrje të tjera afatgjata</t>
  </si>
  <si>
    <t>Provizionet afatgjata</t>
  </si>
  <si>
    <t>Totali i Detyrimeve Afatgjata (II)</t>
  </si>
  <si>
    <t>Totali i Detyrimeve (I+II)</t>
  </si>
  <si>
    <t>III</t>
  </si>
  <si>
    <t>Kapitali</t>
  </si>
  <si>
    <t>Kapitali i rregjistruar (aksionar)</t>
  </si>
  <si>
    <t>Primi i aksionit</t>
  </si>
  <si>
    <t>Njësitë ose aksionet e thesarit (negative)</t>
  </si>
  <si>
    <t>Rezerva statutore</t>
  </si>
  <si>
    <t>Rezerva ligjore</t>
  </si>
  <si>
    <t>Rezerva të tjera</t>
  </si>
  <si>
    <t>Fitimet(humbja) te pashpërndara</t>
  </si>
  <si>
    <t>Fitimi (humbja) e vitit financiar</t>
  </si>
  <si>
    <t>Totali i Kapitalit (III)</t>
  </si>
  <si>
    <t>TOTALI I DETYRIMEVE E KAPITALIT (I,II,III)</t>
  </si>
  <si>
    <t>Bilanci -forma e gjate</t>
  </si>
  <si>
    <t>Njësia ekonomike mund të zgjedhë që informacionet për nëzërat e bilancit, t’i</t>
  </si>
  <si>
    <t>paraqesë drejtpërsëdrejti në pasqyrën e Bilancit dhe jo në shënimet shpjeguese. Sipas</t>
  </si>
  <si>
    <t>SKK2 në këtë rast formati i Bilancit mund të paraqitet si vijon:</t>
  </si>
  <si>
    <t>AKTIVI</t>
  </si>
  <si>
    <t>AKTIVET AFATSHKURTRA</t>
  </si>
  <si>
    <t>(i) Derivativët</t>
  </si>
  <si>
    <t>(ii) Aktivet e mbajtura për tregtim</t>
  </si>
  <si>
    <t>Totali 2</t>
  </si>
  <si>
    <t>(i) Llogari / Kërkesa të arkëtueshme</t>
  </si>
  <si>
    <t>(ii) Llogari / Kërkesa të tjera të arkëtueshme</t>
  </si>
  <si>
    <t>(iii) Instrumente të tjera borxhi</t>
  </si>
  <si>
    <t>(iv) Investime të tjera financiare</t>
  </si>
  <si>
    <t>Totali 3</t>
  </si>
  <si>
    <t>(i) Lëndët e para</t>
  </si>
  <si>
    <t>311-327</t>
  </si>
  <si>
    <t>(ii) Prodhim në proces</t>
  </si>
  <si>
    <t>(iii) Produkte të gatshme</t>
  </si>
  <si>
    <t>(iv) Mallra për rishitje</t>
  </si>
  <si>
    <t>(v) Parapagesat për furnizime</t>
  </si>
  <si>
    <t>Totali 4</t>
  </si>
  <si>
    <t>Aktivet biologjike afatshkurtra</t>
  </si>
  <si>
    <t>TOTALI AKTIVEVE AFATSHKURTRA (I)</t>
  </si>
  <si>
    <t>AKTIVET AFATGJATA</t>
  </si>
  <si>
    <t>(i) Pjesëmarrje të tjera në njësi të kontrolluara (vetëm në PF)</t>
  </si>
  <si>
    <t xml:space="preserve"> </t>
  </si>
  <si>
    <t>(ii) Aksione dhe investime të tjera në pjesëmarrje</t>
  </si>
  <si>
    <t>(iii) Aksione dhe letra të tjera me vlerë</t>
  </si>
  <si>
    <t>(iv) Llogari / Kërkesa të arkëtueshme afatgjata</t>
  </si>
  <si>
    <t>Totali 1.</t>
  </si>
  <si>
    <t>(i) Toka</t>
  </si>
  <si>
    <t>(ii) Ndërtesa</t>
  </si>
  <si>
    <t>(iii) Makineri dhe pajisje</t>
  </si>
  <si>
    <t>213-218</t>
  </si>
  <si>
    <t>(iv) Aktive të tjera afatgjata materiale (me vl.kontab.)</t>
  </si>
  <si>
    <t>Aktivet Biologjike afatgjata</t>
  </si>
  <si>
    <t>(i) Emri i mirë</t>
  </si>
  <si>
    <t>(ii) Shpenzimet e zhvillimit</t>
  </si>
  <si>
    <t>(iii) Aktive të tjera afatgjata jomateriale</t>
  </si>
  <si>
    <t>TOTALI I AKTIVEVE AFATGJATA (II)</t>
  </si>
  <si>
    <t>PASIVI</t>
  </si>
  <si>
    <t>DETYRIMET AFATSHKURTRA</t>
  </si>
  <si>
    <t>Derivativët</t>
  </si>
  <si>
    <t>(i) Huatë dhe obligacionet afatshkurtra</t>
  </si>
  <si>
    <t>(ii) Kthimet / ripagesat e huave afatgjata</t>
  </si>
  <si>
    <t>(iii) Bono të konvertueshme</t>
  </si>
  <si>
    <t>(i) Të pagueshme ndaj furnitorëve</t>
  </si>
  <si>
    <t>401-404</t>
  </si>
  <si>
    <t>(ii) Të pagueshme ndaj punonjësve</t>
  </si>
  <si>
    <t>(iii) Detyrimet tatimore+sig.shoqerore</t>
  </si>
  <si>
    <t>442,431 ,444</t>
  </si>
  <si>
    <t>(iv) Hua të tjera</t>
  </si>
  <si>
    <t>(v) Parapagimet e arkëtuara</t>
  </si>
  <si>
    <t>TOTALI I DETYR. AFATSHKURTRA (I)</t>
  </si>
  <si>
    <t>DETYRIME AFATGJATA</t>
  </si>
  <si>
    <t>(i) Hua, bono dhe detyrime nga qeraja financiare</t>
  </si>
  <si>
    <t>(ii) Bonot e konvertueshme</t>
  </si>
  <si>
    <t>Totali 1</t>
  </si>
  <si>
    <t>TOTALI I DETYR. AFATGJATA (II)</t>
  </si>
  <si>
    <t>TOTALI I DETYRIMEVE</t>
  </si>
  <si>
    <t>KAPITALI</t>
  </si>
  <si>
    <t>Aksionet e pakicës ( përdoret vetëm në pasqyrat financiare të konsoliduara )</t>
  </si>
  <si>
    <t/>
  </si>
  <si>
    <t>Kapitali që i përket aksionarëve të shoqërisë mëmë (përdoret vetëm në PF të konsoliduara)</t>
  </si>
  <si>
    <t>Kapitali i rregjistruar(aksionar)</t>
  </si>
  <si>
    <t>Fitimet(humbja) e pashpërndara</t>
  </si>
  <si>
    <t>TOTALI I KAPITALIT (III)</t>
  </si>
  <si>
    <t>TOTALI I DETYRIMEVE KAPITALIT (I,II,III)</t>
  </si>
  <si>
    <t>A- PASQYRA E TË ARDHURAVE DHE SHPENZIMEVE</t>
  </si>
  <si>
    <t>(Bazuar në klasifikimin e Shpenzimeve sipas Natyrës)</t>
  </si>
  <si>
    <t>Përshkrimi i Elementëve</t>
  </si>
  <si>
    <t>Shitjet neto</t>
  </si>
  <si>
    <t>Të ardhura të tjera nga veprimtaritë e shfrytëzimit(Puna e kryer nga njesia ekonomike raportuese për qëllimet e veta dhe e kapitalizuar</t>
  </si>
  <si>
    <t>.</t>
  </si>
  <si>
    <t>Ndryshimet në inventarin e produkteve të gatshme dhe prodhimit në proçes</t>
  </si>
  <si>
    <t>Materialet e konsumuara,mallrat dhe sherbimet</t>
  </si>
  <si>
    <t>Kosto e punës</t>
  </si>
  <si>
    <t>Pagat e personelit</t>
  </si>
  <si>
    <t>Shpenzimet per sigurimet shoqërore dhe shëndetsore</t>
  </si>
  <si>
    <t xml:space="preserve">Amortizimet dhe zhvlerësimet </t>
  </si>
  <si>
    <t xml:space="preserve">Shpenzime të tjera </t>
  </si>
  <si>
    <t>Totali i shpenzimeve (shuma 4 - 7)</t>
  </si>
  <si>
    <t>Fitimi apo humbja nga veprimtaria kryesore (1+2+/-3-8)</t>
  </si>
  <si>
    <t xml:space="preserve"> Të ardhurat dhe shpenzimet financiare nga njësitë e kontrolluara</t>
  </si>
  <si>
    <t xml:space="preserve"> Të ardhurat dhe shpenzimet financiare nga pjesëmarrjet</t>
  </si>
  <si>
    <t>Të ardhurat dhe shpenzimet financiare</t>
  </si>
  <si>
    <t>12.1 Të ardhurat dhe shpenzimet financiare nga investime të tjera financiare afatgjata</t>
  </si>
  <si>
    <t>12.2 Të ardhurat dhe shpenzimet nga interesat 767, 667</t>
  </si>
  <si>
    <t>12.3 Fitimet (humbjet) nga kursi i këmbimi 769, 669</t>
  </si>
  <si>
    <t>12.4 Të ardhura dhe shpenzime të tjera financiare 768, 668</t>
  </si>
  <si>
    <t>Totali i të ardhurave dhe shpenzimeve financiare (12.1+/-12.2+/-12.3+/-12.4)</t>
  </si>
  <si>
    <t>Fitimi (humbja) para tatimit (9+/-13)</t>
  </si>
  <si>
    <t>Shpenzimet e tatimit mbi fitimin 69</t>
  </si>
  <si>
    <t>Fitmi (humbja) neto e vitit financiar (14-15)</t>
  </si>
  <si>
    <t>Elementët e pasqyrave të konsoliduara</t>
  </si>
  <si>
    <t xml:space="preserve">Pasqyra e fluksit monetar – Metoda idirekte </t>
  </si>
  <si>
    <t>Shenime</t>
  </si>
  <si>
    <t>Fluksi monetar nga veprimtaritë e shfrytëzimit</t>
  </si>
  <si>
    <t>Fitimi para tatimit</t>
  </si>
  <si>
    <t>Rregullime për:</t>
  </si>
  <si>
    <t>Amortizimin</t>
  </si>
  <si>
    <t>Humbje nga këmbimet valutore</t>
  </si>
  <si>
    <t>Të ardhura nga investimet</t>
  </si>
  <si>
    <t>Shpenzime për interesa</t>
  </si>
  <si>
    <t>Rritje/rënie në tepricën e kërkesave të arkëtueshme nga aktiviteti, si dhe kërkesave të arkëtueshme të tjera</t>
  </si>
  <si>
    <t>Rritje/rënie në tepricën inventarit</t>
  </si>
  <si>
    <t>Rritje/rënie në tepricën e detyrimeve, për t’u paguar nga aktiviteti</t>
  </si>
  <si>
    <t>Mjete monetare të përfituara nga aktivitetet</t>
  </si>
  <si>
    <t>Interesi i paguar</t>
  </si>
  <si>
    <t>Tatim mbi fitimin i paguar</t>
  </si>
  <si>
    <t>Mjete monetare neto nga aktivitetet e shfrytëzimit</t>
  </si>
  <si>
    <t>Fluksi monetar nga veprimtaritë investuese</t>
  </si>
  <si>
    <t>Blerja e shoqërisë së kontrolluar X minus paratë e arkëtuara</t>
  </si>
  <si>
    <t>Blerja e aktiveve afatgjata materiale</t>
  </si>
  <si>
    <t>Të ardhura nga shitja e pajisjeve</t>
  </si>
  <si>
    <t>Interesi i arkëtuar</t>
  </si>
  <si>
    <t>aktive te tjera afat gjata</t>
  </si>
  <si>
    <t>Mjete monetare neto e përdorur në aktivitetet investuese</t>
  </si>
  <si>
    <t>Fluksi monetar nga veprimtaritë financiare</t>
  </si>
  <si>
    <t>Të ardhura nga emetimi i kapitalit aksioner</t>
  </si>
  <si>
    <t>Të ardhura nga huamarrje afatgjata</t>
  </si>
  <si>
    <t>Pagesat e detyrimeve të qirasë financiare</t>
  </si>
  <si>
    <t>Dividendët e paguar</t>
  </si>
  <si>
    <t>Mjete monetare neto e përdorur në aktivitetet financiare</t>
  </si>
  <si>
    <t>Rritja/rënia neto e mjeteve monetare</t>
  </si>
  <si>
    <t>Mjetet monetare në fillim të periudhës kontabël</t>
  </si>
  <si>
    <t>Mjetet monetare në fund të periudhës kontabël</t>
  </si>
  <si>
    <t>PASQYRA  E NDRYSHIMEVE NE KAPITAL</t>
  </si>
  <si>
    <t>Në një pasqyre të pakonsoliduar</t>
  </si>
  <si>
    <t>Aksione te thesarit</t>
  </si>
  <si>
    <t xml:space="preserve">Rezerva ligjore statusore </t>
  </si>
  <si>
    <t>Fitimi pashpërndarë</t>
  </si>
  <si>
    <t>Totali</t>
  </si>
  <si>
    <t>Pozicioni më 31 Dhjetor 2009</t>
  </si>
  <si>
    <t>Fitimi neto për periudhën kontabël</t>
  </si>
  <si>
    <t>Dividentët e paguar</t>
  </si>
  <si>
    <t>Emetim i kapitalit aksionar</t>
  </si>
  <si>
    <t>Aksione te thesarit te riblera</t>
  </si>
  <si>
    <t>Pozicioni më 31 Dhjetor 2010</t>
  </si>
  <si>
    <t>Pozicioni më 31 Dhjetor 2011</t>
  </si>
  <si>
    <t>Gjendja dhe ndryshimet e AAM-ve, amortizimet dhe zhvleresimet</t>
  </si>
  <si>
    <t>Gjendjet dhe levizjet</t>
  </si>
  <si>
    <t>Toka</t>
  </si>
  <si>
    <t>Ndertesa</t>
  </si>
  <si>
    <t>Makineri dhe paisje</t>
  </si>
  <si>
    <t>Aktivet te tjera afatgjata materiale</t>
  </si>
  <si>
    <t>Kosto e AAM-ve me 01.01.2010</t>
  </si>
  <si>
    <t xml:space="preserve">Shtesat </t>
  </si>
  <si>
    <t xml:space="preserve">Pakesimet </t>
  </si>
  <si>
    <t>Kosto e AAM-ve 31.12.2011</t>
  </si>
  <si>
    <t>Amortizimi AAM-ve 01.01.2010</t>
  </si>
  <si>
    <t xml:space="preserve">Amortizimi ushtrimit </t>
  </si>
  <si>
    <t>Amortizimi per daljet e AAM-ve</t>
  </si>
  <si>
    <t>Amortizimi i AAM-ve 31.121.2011</t>
  </si>
  <si>
    <t>Zhvleresimi AAM-ve 01.01.2010</t>
  </si>
  <si>
    <t>Zhvleresimi AAM-ve 31.12.2011</t>
  </si>
  <si>
    <t>Vlera neto e AAM-ve 01.01.2010</t>
  </si>
  <si>
    <t>Vlera neto e AAM-ve 31.12.2011</t>
  </si>
  <si>
    <t>Amortizimi per gjendjet 01.01.2010</t>
  </si>
  <si>
    <t>Korigjimi amort. per daljet 2010</t>
  </si>
  <si>
    <t>Amortizimi per shtesat 2010</t>
  </si>
  <si>
    <t>Shuma</t>
  </si>
  <si>
    <t>FITIMI NETO PARA TATIMIT</t>
  </si>
  <si>
    <t>SHPENZIME TE PAZBRITESHME (+)</t>
  </si>
  <si>
    <t>Amortizime tej normave fiskale</t>
  </si>
  <si>
    <t>Shpezime pritje e dhurime tej kufirit tatimor</t>
  </si>
  <si>
    <t>Gjoba,penalitete,demshperblime</t>
  </si>
  <si>
    <t>Provizione qe nuk njihen</t>
  </si>
  <si>
    <t>Shpenzime pa dok. ose jo te rregullta</t>
  </si>
  <si>
    <t>Te tjera(interesa bankare mbi 1:4)</t>
  </si>
  <si>
    <t>PJESA E HUMBJES SE MBARTUR(-)</t>
  </si>
  <si>
    <t>FITIMI (HUMBJA) TATIMORE(I+II-III)</t>
  </si>
  <si>
    <t>Shpenzime tatim  Fitimi</t>
  </si>
  <si>
    <t>FITIMI NETO I USHTRIMIT(I-V)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</si>
</sst>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indexed="62"/>
      <name val="Arial"/>
      <family val="2"/>
    </font>
    <font>
      <sz val="8"/>
      <color indexed="62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u/>
      <sz val="8"/>
      <color indexed="62"/>
      <name val="Arial"/>
      <family val="2"/>
    </font>
    <font>
      <b/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8"/>
      <name val="Arial"/>
      <family val="2"/>
    </font>
    <font>
      <b/>
      <sz val="8"/>
      <color indexed="8"/>
      <name val="Calibri"/>
      <family val="2"/>
    </font>
    <font>
      <b/>
      <sz val="8"/>
      <color indexed="56"/>
      <name val="Arial"/>
      <family val="2"/>
    </font>
    <font>
      <sz val="8"/>
      <color indexed="49"/>
      <name val="Arial"/>
      <family val="2"/>
    </font>
    <font>
      <sz val="8"/>
      <color indexed="18"/>
      <name val="Arial"/>
      <family val="2"/>
    </font>
    <font>
      <b/>
      <i/>
      <u/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i/>
      <sz val="8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4"/>
      </patternFill>
    </fill>
    <fill>
      <patternFill patternType="solid">
        <fgColor indexed="9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49"/>
      </left>
      <right style="thin">
        <color indexed="9"/>
      </right>
      <top style="thin">
        <color indexed="64"/>
      </top>
      <bottom style="double">
        <color indexed="64"/>
      </bottom>
      <diagonal/>
    </border>
    <border>
      <left/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2"/>
      </top>
      <bottom style="double">
        <color indexed="62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</cellStyleXfs>
  <cellXfs count="199">
    <xf numFmtId="0" fontId="0" fillId="0" borderId="0" xfId="0"/>
    <xf numFmtId="49" fontId="6" fillId="0" borderId="0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9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11" fillId="0" borderId="0" xfId="0" applyFont="1"/>
    <xf numFmtId="0" fontId="8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3" fillId="5" borderId="5" xfId="4" applyFont="1" applyFill="1" applyBorder="1"/>
    <xf numFmtId="0" fontId="15" fillId="7" borderId="5" xfId="8" applyFont="1" applyFill="1" applyBorder="1"/>
    <xf numFmtId="164" fontId="8" fillId="5" borderId="5" xfId="1" applyNumberFormat="1" applyFont="1" applyFill="1" applyBorder="1"/>
    <xf numFmtId="0" fontId="13" fillId="5" borderId="5" xfId="5" applyFont="1" applyFill="1" applyBorder="1"/>
    <xf numFmtId="0" fontId="16" fillId="5" borderId="5" xfId="0" applyFont="1" applyFill="1" applyBorder="1"/>
    <xf numFmtId="0" fontId="8" fillId="5" borderId="5" xfId="0" applyFont="1" applyFill="1" applyBorder="1"/>
    <xf numFmtId="0" fontId="13" fillId="5" borderId="5" xfId="5" applyFont="1" applyFill="1" applyBorder="1" applyAlignment="1">
      <alignment horizontal="left"/>
    </xf>
    <xf numFmtId="164" fontId="12" fillId="5" borderId="5" xfId="1" applyNumberFormat="1" applyFont="1" applyFill="1" applyBorder="1"/>
    <xf numFmtId="164" fontId="12" fillId="5" borderId="5" xfId="7" applyNumberFormat="1" applyFont="1" applyFill="1" applyBorder="1"/>
    <xf numFmtId="0" fontId="12" fillId="7" borderId="5" xfId="9" applyFont="1" applyFill="1" applyBorder="1"/>
    <xf numFmtId="164" fontId="12" fillId="7" borderId="5" xfId="9" applyNumberFormat="1" applyFont="1" applyFill="1" applyBorder="1"/>
    <xf numFmtId="0" fontId="17" fillId="5" borderId="5" xfId="9" applyFont="1" applyFill="1" applyBorder="1"/>
    <xf numFmtId="164" fontId="17" fillId="5" borderId="5" xfId="9" applyNumberFormat="1" applyFont="1" applyFill="1" applyBorder="1"/>
    <xf numFmtId="0" fontId="17" fillId="5" borderId="5" xfId="8" applyFont="1" applyFill="1" applyBorder="1"/>
    <xf numFmtId="164" fontId="8" fillId="5" borderId="5" xfId="0" applyNumberFormat="1" applyFont="1" applyFill="1" applyBorder="1"/>
    <xf numFmtId="0" fontId="12" fillId="4" borderId="5" xfId="0" applyFont="1" applyFill="1" applyBorder="1" applyAlignment="1">
      <alignment horizontal="left" vertical="center" wrapText="1"/>
    </xf>
    <xf numFmtId="0" fontId="12" fillId="0" borderId="5" xfId="0" applyFont="1" applyFill="1" applyBorder="1"/>
    <xf numFmtId="0" fontId="8" fillId="0" borderId="5" xfId="0" applyFont="1" applyFill="1" applyBorder="1"/>
    <xf numFmtId="164" fontId="8" fillId="0" borderId="5" xfId="1" applyNumberFormat="1" applyFont="1" applyFill="1" applyBorder="1"/>
    <xf numFmtId="0" fontId="8" fillId="0" borderId="5" xfId="0" applyFont="1" applyFill="1" applyBorder="1" applyAlignment="1"/>
    <xf numFmtId="0" fontId="12" fillId="9" borderId="5" xfId="0" applyFont="1" applyFill="1" applyBorder="1"/>
    <xf numFmtId="0" fontId="12" fillId="9" borderId="5" xfId="0" applyFont="1" applyFill="1" applyBorder="1" applyAlignment="1"/>
    <xf numFmtId="164" fontId="12" fillId="9" borderId="5" xfId="1" applyNumberFormat="1" applyFont="1" applyFill="1" applyBorder="1"/>
    <xf numFmtId="3" fontId="8" fillId="0" borderId="5" xfId="0" applyNumberFormat="1" applyFont="1" applyFill="1" applyBorder="1"/>
    <xf numFmtId="0" fontId="8" fillId="0" borderId="5" xfId="0" applyFont="1" applyFill="1" applyBorder="1" applyAlignment="1">
      <alignment horizontal="right"/>
    </xf>
    <xf numFmtId="0" fontId="8" fillId="9" borderId="5" xfId="0" applyFont="1" applyFill="1" applyBorder="1"/>
    <xf numFmtId="0" fontId="12" fillId="9" borderId="5" xfId="0" applyFont="1" applyFill="1" applyBorder="1" applyAlignment="1">
      <alignment horizontal="left"/>
    </xf>
    <xf numFmtId="164" fontId="8" fillId="9" borderId="5" xfId="1" applyNumberFormat="1" applyFont="1" applyFill="1" applyBorder="1"/>
    <xf numFmtId="0" fontId="8" fillId="10" borderId="5" xfId="0" applyFont="1" applyFill="1" applyBorder="1"/>
    <xf numFmtId="0" fontId="12" fillId="10" borderId="5" xfId="0" applyFont="1" applyFill="1" applyBorder="1" applyAlignment="1">
      <alignment horizontal="left"/>
    </xf>
    <xf numFmtId="164" fontId="8" fillId="10" borderId="5" xfId="1" applyNumberFormat="1" applyFont="1" applyFill="1" applyBorder="1"/>
    <xf numFmtId="0" fontId="12" fillId="10" borderId="6" xfId="0" applyFont="1" applyFill="1" applyBorder="1"/>
    <xf numFmtId="164" fontId="12" fillId="10" borderId="6" xfId="1" applyNumberFormat="1" applyFont="1" applyFill="1" applyBorder="1"/>
    <xf numFmtId="0" fontId="12" fillId="11" borderId="7" xfId="0" applyFont="1" applyFill="1" applyBorder="1" applyAlignment="1">
      <alignment horizontal="center" vertical="center" wrapText="1"/>
    </xf>
    <xf numFmtId="0" fontId="13" fillId="12" borderId="6" xfId="3" applyFont="1" applyFill="1" applyBorder="1" applyAlignment="1">
      <alignment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12" fillId="0" borderId="9" xfId="0" applyFont="1" applyFill="1" applyBorder="1"/>
    <xf numFmtId="0" fontId="13" fillId="0" borderId="5" xfId="0" applyFont="1" applyFill="1" applyBorder="1"/>
    <xf numFmtId="0" fontId="13" fillId="0" borderId="5" xfId="3" applyFont="1" applyFill="1" applyBorder="1"/>
    <xf numFmtId="3" fontId="8" fillId="0" borderId="5" xfId="0" applyNumberFormat="1" applyFont="1" applyFill="1" applyBorder="1" applyAlignment="1">
      <alignment horizontal="right"/>
    </xf>
    <xf numFmtId="0" fontId="8" fillId="0" borderId="5" xfId="0" quotePrefix="1" applyFont="1" applyFill="1" applyBorder="1"/>
    <xf numFmtId="0" fontId="12" fillId="10" borderId="5" xfId="0" applyFont="1" applyFill="1" applyBorder="1"/>
    <xf numFmtId="164" fontId="12" fillId="10" borderId="5" xfId="1" applyNumberFormat="1" applyFont="1" applyFill="1" applyBorder="1"/>
    <xf numFmtId="0" fontId="8" fillId="0" borderId="10" xfId="0" applyFont="1" applyFill="1" applyBorder="1"/>
    <xf numFmtId="0" fontId="12" fillId="0" borderId="10" xfId="0" applyFont="1" applyFill="1" applyBorder="1"/>
    <xf numFmtId="164" fontId="8" fillId="0" borderId="10" xfId="1" applyNumberFormat="1" applyFont="1" applyFill="1" applyBorder="1"/>
    <xf numFmtId="164" fontId="8" fillId="0" borderId="0" xfId="0" applyNumberFormat="1" applyFont="1"/>
    <xf numFmtId="0" fontId="18" fillId="0" borderId="2" xfId="4" applyFont="1"/>
    <xf numFmtId="0" fontId="18" fillId="0" borderId="0" xfId="5" applyFont="1" applyBorder="1"/>
    <xf numFmtId="0" fontId="12" fillId="0" borderId="0" xfId="0" applyFont="1"/>
    <xf numFmtId="0" fontId="19" fillId="14" borderId="5" xfId="0" applyFont="1" applyFill="1" applyBorder="1"/>
    <xf numFmtId="0" fontId="18" fillId="14" borderId="5" xfId="6" applyFont="1" applyFill="1" applyBorder="1" applyAlignment="1">
      <alignment horizontal="center" vertical="center" wrapText="1"/>
    </xf>
    <xf numFmtId="0" fontId="19" fillId="0" borderId="5" xfId="0" applyFont="1" applyFill="1" applyBorder="1"/>
    <xf numFmtId="0" fontId="16" fillId="0" borderId="5" xfId="0" applyFont="1" applyFill="1" applyBorder="1"/>
    <xf numFmtId="164" fontId="16" fillId="0" borderId="5" xfId="1" applyNumberFormat="1" applyFont="1" applyFill="1" applyBorder="1"/>
    <xf numFmtId="0" fontId="16" fillId="0" borderId="5" xfId="0" applyFont="1" applyFill="1" applyBorder="1" applyAlignment="1">
      <alignment horizontal="left" indent="2"/>
    </xf>
    <xf numFmtId="0" fontId="16" fillId="0" borderId="10" xfId="0" applyFont="1" applyFill="1" applyBorder="1"/>
    <xf numFmtId="0" fontId="13" fillId="0" borderId="10" xfId="0" applyFont="1" applyFill="1" applyBorder="1"/>
    <xf numFmtId="164" fontId="17" fillId="0" borderId="11" xfId="7" applyNumberFormat="1" applyFont="1" applyFill="1" applyBorder="1"/>
    <xf numFmtId="0" fontId="15" fillId="0" borderId="5" xfId="0" applyFont="1" applyBorder="1"/>
    <xf numFmtId="164" fontId="17" fillId="0" borderId="4" xfId="7" applyNumberFormat="1" applyFont="1" applyFill="1"/>
    <xf numFmtId="0" fontId="16" fillId="0" borderId="5" xfId="0" quotePrefix="1" applyFont="1" applyFill="1" applyBorder="1"/>
    <xf numFmtId="164" fontId="17" fillId="0" borderId="5" xfId="7" applyNumberFormat="1" applyFont="1" applyFill="1" applyBorder="1"/>
    <xf numFmtId="0" fontId="16" fillId="0" borderId="9" xfId="0" applyFont="1" applyFill="1" applyBorder="1"/>
    <xf numFmtId="0" fontId="13" fillId="0" borderId="9" xfId="0" applyFont="1" applyFill="1" applyBorder="1"/>
    <xf numFmtId="164" fontId="16" fillId="0" borderId="9" xfId="1" applyNumberFormat="1" applyFont="1" applyFill="1" applyBorder="1"/>
    <xf numFmtId="0" fontId="16" fillId="0" borderId="6" xfId="0" applyFont="1" applyFill="1" applyBorder="1"/>
    <xf numFmtId="0" fontId="13" fillId="0" borderId="6" xfId="0" applyFont="1" applyFill="1" applyBorder="1"/>
    <xf numFmtId="164" fontId="16" fillId="0" borderId="6" xfId="1" applyNumberFormat="1" applyFont="1" applyFill="1" applyBorder="1"/>
    <xf numFmtId="0" fontId="16" fillId="0" borderId="0" xfId="0" applyFont="1" applyFill="1" applyBorder="1"/>
    <xf numFmtId="0" fontId="13" fillId="0" borderId="0" xfId="0" applyFont="1" applyFill="1" applyBorder="1"/>
    <xf numFmtId="164" fontId="16" fillId="0" borderId="0" xfId="1" applyNumberFormat="1" applyFont="1" applyFill="1" applyBorder="1"/>
    <xf numFmtId="0" fontId="8" fillId="15" borderId="0" xfId="0" applyFont="1" applyFill="1"/>
    <xf numFmtId="0" fontId="8" fillId="12" borderId="12" xfId="0" applyFont="1" applyFill="1" applyBorder="1"/>
    <xf numFmtId="0" fontId="12" fillId="12" borderId="6" xfId="0" applyFont="1" applyFill="1" applyBorder="1" applyAlignment="1">
      <alignment vertical="center" wrapText="1"/>
    </xf>
    <xf numFmtId="0" fontId="12" fillId="11" borderId="6" xfId="6" applyFont="1" applyFill="1" applyBorder="1" applyAlignment="1">
      <alignment vertical="center" wrapText="1"/>
    </xf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21" fillId="0" borderId="17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7" xfId="0" applyFont="1" applyBorder="1" applyAlignment="1"/>
    <xf numFmtId="37" fontId="8" fillId="0" borderId="18" xfId="1" applyNumberFormat="1" applyFont="1" applyBorder="1"/>
    <xf numFmtId="0" fontId="8" fillId="0" borderId="17" xfId="0" applyFont="1" applyBorder="1" applyAlignment="1">
      <alignment horizontal="left" indent="2"/>
    </xf>
    <xf numFmtId="37" fontId="22" fillId="0" borderId="0" xfId="0" applyNumberFormat="1" applyFont="1"/>
    <xf numFmtId="0" fontId="8" fillId="0" borderId="17" xfId="0" quotePrefix="1" applyFont="1" applyBorder="1"/>
    <xf numFmtId="0" fontId="21" fillId="0" borderId="17" xfId="0" applyFont="1" applyBorder="1" applyAlignment="1">
      <alignment horizontal="left"/>
    </xf>
    <xf numFmtId="37" fontId="17" fillId="0" borderId="19" xfId="7" applyNumberFormat="1" applyFont="1" applyBorder="1"/>
    <xf numFmtId="0" fontId="8" fillId="0" borderId="17" xfId="0" applyFont="1" applyBorder="1" applyAlignment="1">
      <alignment horizontal="left"/>
    </xf>
    <xf numFmtId="0" fontId="15" fillId="0" borderId="0" xfId="0" applyFont="1"/>
    <xf numFmtId="0" fontId="15" fillId="0" borderId="20" xfId="0" applyFont="1" applyBorder="1"/>
    <xf numFmtId="0" fontId="8" fillId="0" borderId="16" xfId="0" applyFont="1" applyBorder="1" applyAlignment="1"/>
    <xf numFmtId="0" fontId="21" fillId="0" borderId="17" xfId="0" applyFont="1" applyBorder="1" applyAlignment="1">
      <alignment horizontal="right"/>
    </xf>
    <xf numFmtId="0" fontId="12" fillId="0" borderId="17" xfId="0" applyFont="1" applyBorder="1"/>
    <xf numFmtId="37" fontId="12" fillId="0" borderId="18" xfId="1" applyNumberFormat="1" applyFont="1" applyBorder="1"/>
    <xf numFmtId="0" fontId="8" fillId="0" borderId="21" xfId="0" applyFont="1" applyBorder="1"/>
    <xf numFmtId="0" fontId="21" fillId="0" borderId="22" xfId="0" applyFont="1" applyBorder="1"/>
    <xf numFmtId="0" fontId="12" fillId="0" borderId="22" xfId="0" applyFont="1" applyBorder="1"/>
    <xf numFmtId="37" fontId="12" fillId="0" borderId="23" xfId="1" applyNumberFormat="1" applyFont="1" applyBorder="1"/>
    <xf numFmtId="0" fontId="8" fillId="0" borderId="0" xfId="0" applyFont="1" applyBorder="1"/>
    <xf numFmtId="0" fontId="21" fillId="0" borderId="0" xfId="0" applyFont="1" applyBorder="1"/>
    <xf numFmtId="0" fontId="12" fillId="0" borderId="0" xfId="0" applyFont="1" applyBorder="1"/>
    <xf numFmtId="164" fontId="12" fillId="0" borderId="0" xfId="1" applyNumberFormat="1" applyFont="1" applyBorder="1"/>
    <xf numFmtId="0" fontId="13" fillId="0" borderId="0" xfId="0" applyFont="1"/>
    <xf numFmtId="0" fontId="8" fillId="0" borderId="0" xfId="0" applyFont="1" applyAlignment="1">
      <alignment horizontal="center"/>
    </xf>
    <xf numFmtId="0" fontId="27" fillId="3" borderId="0" xfId="0" applyFont="1" applyFill="1"/>
    <xf numFmtId="0" fontId="27" fillId="0" borderId="0" xfId="0" applyFont="1" applyFill="1"/>
    <xf numFmtId="0" fontId="8" fillId="16" borderId="24" xfId="0" applyFont="1" applyFill="1" applyBorder="1" applyAlignment="1">
      <alignment horizontal="center" vertical="center" wrapText="1"/>
    </xf>
    <xf numFmtId="0" fontId="13" fillId="16" borderId="24" xfId="0" applyFont="1" applyFill="1" applyBorder="1" applyAlignment="1">
      <alignment horizontal="center" vertical="center" wrapText="1"/>
    </xf>
    <xf numFmtId="0" fontId="13" fillId="0" borderId="17" xfId="0" applyFont="1" applyBorder="1"/>
    <xf numFmtId="164" fontId="13" fillId="0" borderId="17" xfId="1" applyNumberFormat="1" applyFont="1" applyBorder="1" applyAlignment="1">
      <alignment horizontal="center"/>
    </xf>
    <xf numFmtId="164" fontId="13" fillId="0" borderId="18" xfId="1" applyNumberFormat="1" applyFont="1" applyBorder="1" applyAlignment="1">
      <alignment horizontal="center"/>
    </xf>
    <xf numFmtId="0" fontId="8" fillId="0" borderId="25" xfId="0" applyFont="1" applyBorder="1"/>
    <xf numFmtId="0" fontId="8" fillId="0" borderId="26" xfId="0" applyFont="1" applyBorder="1"/>
    <xf numFmtId="164" fontId="13" fillId="0" borderId="26" xfId="1" applyNumberFormat="1" applyFont="1" applyBorder="1" applyAlignment="1">
      <alignment horizontal="center"/>
    </xf>
    <xf numFmtId="164" fontId="13" fillId="0" borderId="27" xfId="1" applyNumberFormat="1" applyFont="1" applyBorder="1" applyAlignment="1">
      <alignment horizontal="center"/>
    </xf>
    <xf numFmtId="0" fontId="8" fillId="0" borderId="12" xfId="0" applyFont="1" applyBorder="1"/>
    <xf numFmtId="0" fontId="13" fillId="0" borderId="6" xfId="0" applyFont="1" applyBorder="1"/>
    <xf numFmtId="164" fontId="13" fillId="0" borderId="6" xfId="1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164" fontId="16" fillId="5" borderId="0" xfId="1" applyNumberFormat="1" applyFont="1" applyFill="1" applyBorder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6" fillId="0" borderId="28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8" fillId="0" borderId="30" xfId="0" applyFont="1" applyBorder="1"/>
    <xf numFmtId="0" fontId="8" fillId="0" borderId="31" xfId="0" applyFont="1" applyFill="1" applyBorder="1"/>
    <xf numFmtId="0" fontId="16" fillId="0" borderId="32" xfId="0" applyFont="1" applyFill="1" applyBorder="1"/>
    <xf numFmtId="164" fontId="16" fillId="0" borderId="32" xfId="1" applyNumberFormat="1" applyFont="1" applyFill="1" applyBorder="1" applyAlignment="1">
      <alignment horizontal="right"/>
    </xf>
    <xf numFmtId="164" fontId="16" fillId="0" borderId="32" xfId="1" applyNumberFormat="1" applyFont="1" applyFill="1" applyBorder="1"/>
    <xf numFmtId="37" fontId="16" fillId="0" borderId="32" xfId="0" applyNumberFormat="1" applyFont="1" applyFill="1" applyBorder="1"/>
    <xf numFmtId="37" fontId="16" fillId="0" borderId="33" xfId="0" applyNumberFormat="1" applyFont="1" applyFill="1" applyBorder="1"/>
    <xf numFmtId="0" fontId="16" fillId="0" borderId="34" xfId="0" applyFont="1" applyFill="1" applyBorder="1"/>
    <xf numFmtId="164" fontId="16" fillId="0" borderId="34" xfId="1" applyNumberFormat="1" applyFont="1" applyFill="1" applyBorder="1"/>
    <xf numFmtId="37" fontId="16" fillId="0" borderId="34" xfId="0" applyNumberFormat="1" applyFont="1" applyFill="1" applyBorder="1"/>
    <xf numFmtId="0" fontId="8" fillId="9" borderId="34" xfId="0" applyFont="1" applyFill="1" applyBorder="1"/>
    <xf numFmtId="164" fontId="16" fillId="9" borderId="34" xfId="1" applyNumberFormat="1" applyFont="1" applyFill="1" applyBorder="1"/>
    <xf numFmtId="164" fontId="16" fillId="9" borderId="35" xfId="1" applyNumberFormat="1" applyFont="1" applyFill="1" applyBorder="1"/>
    <xf numFmtId="0" fontId="8" fillId="0" borderId="34" xfId="0" applyFont="1" applyBorder="1"/>
    <xf numFmtId="0" fontId="8" fillId="0" borderId="35" xfId="0" applyFont="1" applyFill="1" applyBorder="1"/>
    <xf numFmtId="37" fontId="16" fillId="0" borderId="35" xfId="0" applyNumberFormat="1" applyFont="1" applyFill="1" applyBorder="1"/>
    <xf numFmtId="0" fontId="8" fillId="0" borderId="34" xfId="0" applyFont="1" applyFill="1" applyBorder="1"/>
    <xf numFmtId="0" fontId="16" fillId="9" borderId="34" xfId="0" applyFont="1" applyFill="1" applyBorder="1"/>
    <xf numFmtId="37" fontId="16" fillId="9" borderId="34" xfId="0" applyNumberFormat="1" applyFont="1" applyFill="1" applyBorder="1"/>
    <xf numFmtId="37" fontId="16" fillId="9" borderId="35" xfId="0" applyNumberFormat="1" applyFont="1" applyFill="1" applyBorder="1"/>
    <xf numFmtId="0" fontId="16" fillId="9" borderId="36" xfId="0" applyFont="1" applyFill="1" applyBorder="1"/>
    <xf numFmtId="37" fontId="16" fillId="9" borderId="36" xfId="0" applyNumberFormat="1" applyFont="1" applyFill="1" applyBorder="1"/>
    <xf numFmtId="37" fontId="16" fillId="9" borderId="37" xfId="0" applyNumberFormat="1" applyFont="1" applyFill="1" applyBorder="1"/>
    <xf numFmtId="37" fontId="8" fillId="0" borderId="0" xfId="0" applyNumberFormat="1" applyFont="1" applyFill="1"/>
    <xf numFmtId="0" fontId="16" fillId="0" borderId="30" xfId="0" applyFont="1" applyBorder="1"/>
    <xf numFmtId="37" fontId="16" fillId="0" borderId="30" xfId="0" applyNumberFormat="1" applyFont="1" applyBorder="1"/>
    <xf numFmtId="37" fontId="16" fillId="0" borderId="30" xfId="0" applyNumberFormat="1" applyFont="1" applyFill="1" applyBorder="1"/>
    <xf numFmtId="0" fontId="16" fillId="0" borderId="34" xfId="0" applyFont="1" applyBorder="1"/>
    <xf numFmtId="37" fontId="16" fillId="0" borderId="34" xfId="0" applyNumberFormat="1" applyFont="1" applyBorder="1"/>
    <xf numFmtId="37" fontId="16" fillId="0" borderId="36" xfId="0" applyNumberFormat="1" applyFont="1" applyFill="1" applyBorder="1"/>
    <xf numFmtId="37" fontId="16" fillId="0" borderId="36" xfId="0" applyNumberFormat="1" applyFont="1" applyBorder="1"/>
    <xf numFmtId="37" fontId="16" fillId="0" borderId="37" xfId="0" applyNumberFormat="1" applyFont="1" applyFill="1" applyBorder="1"/>
    <xf numFmtId="0" fontId="16" fillId="0" borderId="38" xfId="0" applyFont="1" applyFill="1" applyBorder="1" applyAlignment="1"/>
    <xf numFmtId="0" fontId="16" fillId="0" borderId="38" xfId="0" applyFont="1" applyFill="1" applyBorder="1" applyAlignment="1">
      <alignment horizontal="center"/>
    </xf>
    <xf numFmtId="37" fontId="16" fillId="0" borderId="38" xfId="0" applyNumberFormat="1" applyFont="1" applyFill="1" applyBorder="1"/>
    <xf numFmtId="37" fontId="16" fillId="0" borderId="5" xfId="0" applyNumberFormat="1" applyFont="1" applyFill="1" applyBorder="1"/>
    <xf numFmtId="0" fontId="16" fillId="0" borderId="5" xfId="0" applyFont="1" applyFill="1" applyBorder="1" applyAlignment="1"/>
    <xf numFmtId="0" fontId="16" fillId="0" borderId="5" xfId="0" applyFont="1" applyFill="1" applyBorder="1" applyAlignment="1">
      <alignment horizontal="center"/>
    </xf>
    <xf numFmtId="3" fontId="16" fillId="0" borderId="5" xfId="0" applyNumberFormat="1" applyFont="1" applyFill="1" applyBorder="1"/>
    <xf numFmtId="0" fontId="16" fillId="0" borderId="5" xfId="0" applyFont="1" applyFill="1" applyBorder="1" applyAlignment="1">
      <alignment horizontal="left"/>
    </xf>
    <xf numFmtId="0" fontId="8" fillId="0" borderId="0" xfId="0" applyFont="1" applyFill="1" applyBorder="1"/>
    <xf numFmtId="0" fontId="16" fillId="0" borderId="0" xfId="0" applyFont="1" applyBorder="1"/>
    <xf numFmtId="165" fontId="16" fillId="0" borderId="5" xfId="2" applyNumberFormat="1" applyFont="1" applyFill="1" applyBorder="1" applyAlignment="1">
      <alignment horizontal="center"/>
    </xf>
    <xf numFmtId="164" fontId="8" fillId="0" borderId="5" xfId="0" applyNumberFormat="1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16" fillId="0" borderId="6" xfId="0" applyFont="1" applyFill="1" applyBorder="1" applyAlignment="1"/>
    <xf numFmtId="0" fontId="8" fillId="0" borderId="6" xfId="0" applyFont="1" applyFill="1" applyBorder="1" applyAlignment="1">
      <alignment horizontal="center"/>
    </xf>
    <xf numFmtId="37" fontId="16" fillId="0" borderId="6" xfId="0" applyNumberFormat="1" applyFont="1" applyFill="1" applyBorder="1"/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/>
    <xf numFmtId="49" fontId="10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 applyAlignment="1">
      <alignment horizontal="left"/>
    </xf>
    <xf numFmtId="49" fontId="18" fillId="3" borderId="0" xfId="5" applyNumberFormat="1" applyFont="1" applyFill="1" applyBorder="1" applyAlignment="1">
      <alignment horizontal="left"/>
    </xf>
    <xf numFmtId="0" fontId="18" fillId="3" borderId="0" xfId="5" applyFont="1" applyFill="1" applyBorder="1" applyAlignment="1">
      <alignment horizontal="left"/>
    </xf>
    <xf numFmtId="49" fontId="20" fillId="3" borderId="0" xfId="0" applyNumberFormat="1" applyFont="1" applyFill="1" applyAlignment="1">
      <alignment horizontal="left"/>
    </xf>
    <xf numFmtId="0" fontId="28" fillId="3" borderId="0" xfId="0" applyFont="1" applyFill="1" applyAlignment="1">
      <alignment horizontal="left"/>
    </xf>
  </cellXfs>
  <cellStyles count="10">
    <cellStyle name="20% - Accent5_Pasqyrat financiare-(SKK-ve) 2008" xfId="9"/>
    <cellStyle name="40% - Accent5_Pasqyrat financiare-(SKK-ve) 2008" xfId="8"/>
    <cellStyle name="Comma" xfId="1" builtinId="3"/>
    <cellStyle name="Heading 1" xfId="3" builtinId="16"/>
    <cellStyle name="Heading 2" xfId="4" builtinId="17"/>
    <cellStyle name="Heading 3" xfId="5" builtinId="18"/>
    <cellStyle name="Heading 4" xfId="6" builtinId="19"/>
    <cellStyle name="Normal" xfId="0" builtinId="0"/>
    <cellStyle name="Percent" xfId="2" builtinId="5"/>
    <cellStyle name="Total" xfId="7" builtin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0"/>
  <sheetViews>
    <sheetView tabSelected="1" workbookViewId="0">
      <selection activeCell="F306" sqref="F306"/>
    </sheetView>
  </sheetViews>
  <sheetFormatPr defaultRowHeight="14.4"/>
  <cols>
    <col min="2" max="2" width="22.33203125" customWidth="1"/>
    <col min="3" max="3" width="19.88671875" customWidth="1"/>
    <col min="4" max="4" width="14.6640625" customWidth="1"/>
    <col min="5" max="5" width="17.33203125" customWidth="1"/>
    <col min="7" max="7" width="9.88671875" customWidth="1"/>
  </cols>
  <sheetData>
    <row r="1" spans="1:5">
      <c r="A1" s="1" t="s">
        <v>0</v>
      </c>
      <c r="B1" s="2"/>
      <c r="C1" s="2"/>
      <c r="D1" s="2"/>
      <c r="E1" s="3"/>
    </row>
    <row r="2" spans="1:5">
      <c r="A2" s="1"/>
      <c r="B2" s="2"/>
      <c r="C2" s="2"/>
      <c r="D2" s="2"/>
      <c r="E2" s="3"/>
    </row>
    <row r="3" spans="1:5">
      <c r="A3" s="4" t="s">
        <v>1</v>
      </c>
      <c r="B3" s="4"/>
      <c r="C3" s="2"/>
      <c r="D3" s="2"/>
      <c r="E3" s="3"/>
    </row>
    <row r="4" spans="1:5">
      <c r="A4" s="5"/>
      <c r="B4" s="5"/>
      <c r="C4" s="6"/>
      <c r="D4" s="6"/>
      <c r="E4" s="7"/>
    </row>
    <row r="5" spans="1:5">
      <c r="A5" s="193" t="s">
        <v>2</v>
      </c>
      <c r="B5" s="193"/>
      <c r="C5" s="193"/>
      <c r="D5" s="193"/>
      <c r="E5" s="193"/>
    </row>
    <row r="6" spans="1:5">
      <c r="A6" s="3"/>
      <c r="B6" s="8"/>
      <c r="C6" s="3"/>
      <c r="D6" s="3"/>
      <c r="E6" s="3"/>
    </row>
    <row r="7" spans="1:5" ht="20.399999999999999">
      <c r="A7" s="9"/>
      <c r="B7" s="10"/>
      <c r="C7" s="10" t="s">
        <v>3</v>
      </c>
      <c r="D7" s="10" t="s">
        <v>4</v>
      </c>
      <c r="E7" s="10" t="s">
        <v>5</v>
      </c>
    </row>
    <row r="8" spans="1:5">
      <c r="A8" s="11" t="s">
        <v>6</v>
      </c>
      <c r="B8" s="12" t="s">
        <v>7</v>
      </c>
      <c r="C8" s="13"/>
      <c r="D8" s="13"/>
      <c r="E8" s="13"/>
    </row>
    <row r="9" spans="1:5">
      <c r="A9" s="14" t="s">
        <v>8</v>
      </c>
      <c r="B9" s="14" t="s">
        <v>9</v>
      </c>
      <c r="C9" s="13"/>
      <c r="D9" s="13"/>
      <c r="E9" s="13"/>
    </row>
    <row r="10" spans="1:5">
      <c r="A10" s="15"/>
      <c r="B10" s="15" t="s">
        <v>10</v>
      </c>
      <c r="C10" s="13">
        <v>3</v>
      </c>
      <c r="D10" s="13">
        <f>D63</f>
        <v>3925673</v>
      </c>
      <c r="E10" s="13">
        <f>E63</f>
        <v>2930876</v>
      </c>
    </row>
    <row r="11" spans="1:5">
      <c r="A11" s="15"/>
      <c r="B11" s="16" t="s">
        <v>11</v>
      </c>
      <c r="C11" s="13">
        <v>4</v>
      </c>
      <c r="D11" s="13">
        <f>D64</f>
        <v>0</v>
      </c>
      <c r="E11" s="13">
        <f>E64</f>
        <v>0</v>
      </c>
    </row>
    <row r="12" spans="1:5">
      <c r="A12" s="15"/>
      <c r="B12" s="15" t="s">
        <v>12</v>
      </c>
      <c r="C12" s="13">
        <v>5</v>
      </c>
      <c r="D12" s="13">
        <f>D73</f>
        <v>17267302</v>
      </c>
      <c r="E12" s="13">
        <f>E73</f>
        <v>24666991</v>
      </c>
    </row>
    <row r="13" spans="1:5">
      <c r="A13" s="15"/>
      <c r="B13" s="15" t="s">
        <v>13</v>
      </c>
      <c r="C13" s="13">
        <v>6</v>
      </c>
      <c r="D13" s="13">
        <f>D80</f>
        <v>60167031</v>
      </c>
      <c r="E13" s="13">
        <f>E80</f>
        <v>51507507</v>
      </c>
    </row>
    <row r="14" spans="1:5">
      <c r="A14" s="15"/>
      <c r="B14" s="15" t="s">
        <v>14</v>
      </c>
      <c r="C14" s="13">
        <v>7</v>
      </c>
      <c r="D14" s="13">
        <v>0</v>
      </c>
      <c r="E14" s="13">
        <v>0</v>
      </c>
    </row>
    <row r="15" spans="1:5">
      <c r="A15" s="15"/>
      <c r="B15" s="15" t="s">
        <v>15</v>
      </c>
      <c r="C15" s="13">
        <v>9</v>
      </c>
      <c r="D15" s="13">
        <v>1035717</v>
      </c>
      <c r="E15" s="13">
        <v>0</v>
      </c>
    </row>
    <row r="16" spans="1:5">
      <c r="A16" s="14"/>
      <c r="B16" s="17" t="s">
        <v>16</v>
      </c>
      <c r="C16" s="18"/>
      <c r="D16" s="19">
        <f>SUM(D10:D15)</f>
        <v>82395723</v>
      </c>
      <c r="E16" s="19">
        <f>SUM(E10:E15)</f>
        <v>79105374</v>
      </c>
    </row>
    <row r="17" spans="1:5">
      <c r="A17" s="14" t="s">
        <v>17</v>
      </c>
      <c r="B17" s="14" t="s">
        <v>18</v>
      </c>
      <c r="C17" s="13"/>
      <c r="D17" s="13"/>
      <c r="E17" s="13"/>
    </row>
    <row r="18" spans="1:5">
      <c r="A18" s="15"/>
      <c r="B18" s="15" t="s">
        <v>19</v>
      </c>
      <c r="C18" s="13"/>
      <c r="D18" s="13">
        <f>D91</f>
        <v>0</v>
      </c>
      <c r="E18" s="13">
        <f>E91</f>
        <v>0</v>
      </c>
    </row>
    <row r="19" spans="1:5">
      <c r="A19" s="15"/>
      <c r="B19" s="15" t="s">
        <v>20</v>
      </c>
      <c r="C19" s="13">
        <v>11</v>
      </c>
      <c r="D19" s="13">
        <f>D97</f>
        <v>105032097</v>
      </c>
      <c r="E19" s="13">
        <f>E97</f>
        <v>77450767</v>
      </c>
    </row>
    <row r="20" spans="1:5">
      <c r="A20" s="15"/>
      <c r="B20" s="15" t="s">
        <v>21</v>
      </c>
      <c r="C20" s="13"/>
      <c r="D20" s="13"/>
      <c r="E20" s="13">
        <v>0</v>
      </c>
    </row>
    <row r="21" spans="1:5">
      <c r="A21" s="15"/>
      <c r="B21" s="15" t="s">
        <v>22</v>
      </c>
      <c r="C21" s="13"/>
      <c r="D21" s="13">
        <v>0</v>
      </c>
      <c r="E21" s="13">
        <v>0</v>
      </c>
    </row>
    <row r="22" spans="1:5">
      <c r="A22" s="15"/>
      <c r="B22" s="15" t="s">
        <v>23</v>
      </c>
      <c r="C22" s="13">
        <v>11</v>
      </c>
      <c r="D22" s="13">
        <f>D105</f>
        <v>0</v>
      </c>
      <c r="E22" s="13">
        <f>E105</f>
        <v>0</v>
      </c>
    </row>
    <row r="23" spans="1:5">
      <c r="A23" s="14"/>
      <c r="B23" s="17" t="s">
        <v>24</v>
      </c>
      <c r="C23" s="13"/>
      <c r="D23" s="19">
        <f>SUM(D18:D22)</f>
        <v>105032097</v>
      </c>
      <c r="E23" s="19">
        <f>SUM(E18:E22)</f>
        <v>77450767</v>
      </c>
    </row>
    <row r="24" spans="1:5">
      <c r="A24" s="20"/>
      <c r="B24" s="20" t="s">
        <v>25</v>
      </c>
      <c r="C24" s="21"/>
      <c r="D24" s="21">
        <f>D16+D23</f>
        <v>187427820</v>
      </c>
      <c r="E24" s="21">
        <f>E16+E23</f>
        <v>156556141</v>
      </c>
    </row>
    <row r="25" spans="1:5">
      <c r="A25" s="22"/>
      <c r="B25" s="22"/>
      <c r="C25" s="23"/>
      <c r="D25" s="23"/>
      <c r="E25" s="23"/>
    </row>
    <row r="26" spans="1:5">
      <c r="A26" s="11" t="s">
        <v>26</v>
      </c>
      <c r="B26" s="24" t="s">
        <v>27</v>
      </c>
      <c r="C26" s="13"/>
      <c r="D26" s="13"/>
      <c r="E26" s="13"/>
    </row>
    <row r="27" spans="1:5">
      <c r="A27" s="14" t="s">
        <v>8</v>
      </c>
      <c r="B27" s="14" t="s">
        <v>28</v>
      </c>
      <c r="C27" s="13"/>
      <c r="D27" s="13"/>
      <c r="E27" s="13"/>
    </row>
    <row r="28" spans="1:5">
      <c r="A28" s="15"/>
      <c r="B28" s="15" t="s">
        <v>29</v>
      </c>
      <c r="C28" s="13">
        <v>16</v>
      </c>
      <c r="D28" s="13">
        <f>D117</f>
        <v>0</v>
      </c>
      <c r="E28" s="13">
        <f>E117</f>
        <v>0</v>
      </c>
    </row>
    <row r="29" spans="1:5">
      <c r="A29" s="15"/>
      <c r="B29" s="15" t="s">
        <v>30</v>
      </c>
      <c r="C29" s="13">
        <v>16</v>
      </c>
      <c r="D29" s="13">
        <f>D124</f>
        <v>96471964</v>
      </c>
      <c r="E29" s="13">
        <f>E124</f>
        <v>96594088</v>
      </c>
    </row>
    <row r="30" spans="1:5">
      <c r="A30" s="15"/>
      <c r="B30" s="15" t="s">
        <v>31</v>
      </c>
      <c r="C30" s="13"/>
      <c r="D30" s="13">
        <v>0</v>
      </c>
      <c r="E30" s="13">
        <v>0</v>
      </c>
    </row>
    <row r="31" spans="1:5">
      <c r="A31" s="15"/>
      <c r="B31" s="15" t="s">
        <v>32</v>
      </c>
      <c r="C31" s="13"/>
      <c r="D31" s="13">
        <v>0</v>
      </c>
      <c r="E31" s="13">
        <v>0</v>
      </c>
    </row>
    <row r="32" spans="1:5">
      <c r="A32" s="14"/>
      <c r="B32" s="17" t="s">
        <v>33</v>
      </c>
      <c r="C32" s="13"/>
      <c r="D32" s="19">
        <f>SUM(D28:D31)</f>
        <v>96471964</v>
      </c>
      <c r="E32" s="19">
        <f>SUM(E28:E31)</f>
        <v>96594088</v>
      </c>
    </row>
    <row r="33" spans="1:5">
      <c r="A33" s="14" t="s">
        <v>17</v>
      </c>
      <c r="B33" s="14" t="s">
        <v>34</v>
      </c>
      <c r="C33" s="13"/>
      <c r="D33" s="13"/>
      <c r="E33" s="13"/>
    </row>
    <row r="34" spans="1:5">
      <c r="A34" s="15"/>
      <c r="B34" s="15" t="s">
        <v>35</v>
      </c>
      <c r="C34" s="13">
        <v>17</v>
      </c>
      <c r="D34" s="13">
        <f>D135</f>
        <v>44996408</v>
      </c>
      <c r="E34" s="13">
        <f>E135</f>
        <v>23625001</v>
      </c>
    </row>
    <row r="35" spans="1:5">
      <c r="A35" s="15"/>
      <c r="B35" s="15" t="s">
        <v>36</v>
      </c>
      <c r="C35" s="13"/>
      <c r="D35" s="13">
        <v>0</v>
      </c>
      <c r="E35" s="13">
        <v>0</v>
      </c>
    </row>
    <row r="36" spans="1:5">
      <c r="A36" s="15"/>
      <c r="B36" s="15" t="s">
        <v>37</v>
      </c>
      <c r="C36" s="13"/>
      <c r="D36" s="13">
        <v>0</v>
      </c>
      <c r="E36" s="13">
        <v>0</v>
      </c>
    </row>
    <row r="37" spans="1:5">
      <c r="A37" s="15"/>
      <c r="B37" s="15" t="s">
        <v>31</v>
      </c>
      <c r="C37" s="13"/>
      <c r="D37" s="13">
        <v>0</v>
      </c>
      <c r="E37" s="13">
        <v>0</v>
      </c>
    </row>
    <row r="38" spans="1:5">
      <c r="A38" s="14"/>
      <c r="B38" s="17" t="s">
        <v>38</v>
      </c>
      <c r="C38" s="13"/>
      <c r="D38" s="19">
        <f>SUM(D34:D37)</f>
        <v>44996408</v>
      </c>
      <c r="E38" s="19">
        <f>SUM(E34:E37)</f>
        <v>23625001</v>
      </c>
    </row>
    <row r="39" spans="1:5">
      <c r="A39" s="14"/>
      <c r="B39" s="14" t="s">
        <v>39</v>
      </c>
      <c r="C39" s="13"/>
      <c r="D39" s="19">
        <f>D32+D38</f>
        <v>141468372</v>
      </c>
      <c r="E39" s="19">
        <f>E32+E38</f>
        <v>120219089</v>
      </c>
    </row>
    <row r="40" spans="1:5">
      <c r="A40" s="14" t="s">
        <v>40</v>
      </c>
      <c r="B40" s="14" t="s">
        <v>41</v>
      </c>
      <c r="C40" s="13"/>
      <c r="D40" s="13"/>
      <c r="E40" s="13"/>
    </row>
    <row r="41" spans="1:5">
      <c r="A41" s="15"/>
      <c r="B41" s="15" t="s">
        <v>42</v>
      </c>
      <c r="C41" s="13">
        <v>18</v>
      </c>
      <c r="D41" s="13">
        <f>D146</f>
        <v>36000000</v>
      </c>
      <c r="E41" s="13">
        <f>E146</f>
        <v>27500000</v>
      </c>
    </row>
    <row r="42" spans="1:5">
      <c r="A42" s="15"/>
      <c r="B42" s="15" t="s">
        <v>43</v>
      </c>
      <c r="C42" s="13"/>
      <c r="D42" s="13">
        <v>0</v>
      </c>
      <c r="E42" s="13">
        <v>0</v>
      </c>
    </row>
    <row r="43" spans="1:5">
      <c r="A43" s="15"/>
      <c r="B43" s="15" t="s">
        <v>44</v>
      </c>
      <c r="C43" s="13"/>
      <c r="D43" s="13">
        <v>0</v>
      </c>
      <c r="E43" s="13">
        <v>0</v>
      </c>
    </row>
    <row r="44" spans="1:5">
      <c r="A44" s="15"/>
      <c r="B44" s="15" t="s">
        <v>45</v>
      </c>
      <c r="C44" s="13"/>
      <c r="D44" s="13">
        <v>0</v>
      </c>
      <c r="E44" s="13">
        <v>0</v>
      </c>
    </row>
    <row r="45" spans="1:5">
      <c r="A45" s="15"/>
      <c r="B45" s="15" t="s">
        <v>46</v>
      </c>
      <c r="C45" s="13"/>
      <c r="D45" s="25">
        <f>D150</f>
        <v>337052</v>
      </c>
      <c r="E45" s="13">
        <f>E150</f>
        <v>69825</v>
      </c>
    </row>
    <row r="46" spans="1:5">
      <c r="A46" s="15"/>
      <c r="B46" s="15" t="s">
        <v>47</v>
      </c>
      <c r="C46" s="13"/>
      <c r="D46" s="13">
        <v>0</v>
      </c>
      <c r="E46" s="13">
        <v>0</v>
      </c>
    </row>
    <row r="47" spans="1:5">
      <c r="A47" s="15"/>
      <c r="B47" s="15" t="s">
        <v>48</v>
      </c>
      <c r="C47" s="13">
        <v>19</v>
      </c>
      <c r="D47" s="13">
        <f>D152</f>
        <v>0</v>
      </c>
      <c r="E47" s="13">
        <f>E152</f>
        <v>0</v>
      </c>
    </row>
    <row r="48" spans="1:5">
      <c r="A48" s="15"/>
      <c r="B48" s="15" t="s">
        <v>49</v>
      </c>
      <c r="C48" s="13">
        <v>19</v>
      </c>
      <c r="D48" s="13">
        <v>9622396</v>
      </c>
      <c r="E48" s="13">
        <f>E153</f>
        <v>8767227</v>
      </c>
    </row>
    <row r="49" spans="1:5">
      <c r="A49" s="14"/>
      <c r="B49" s="17" t="s">
        <v>50</v>
      </c>
      <c r="C49" s="13"/>
      <c r="D49" s="19">
        <f>SUM(D41:D48)</f>
        <v>45959448</v>
      </c>
      <c r="E49" s="19">
        <f>SUM(E41:E48)</f>
        <v>36337052</v>
      </c>
    </row>
    <row r="50" spans="1:5">
      <c r="A50" s="14"/>
      <c r="B50" s="17"/>
      <c r="C50" s="13"/>
      <c r="D50" s="19"/>
      <c r="E50" s="19"/>
    </row>
    <row r="51" spans="1:5">
      <c r="A51" s="20"/>
      <c r="B51" s="20" t="s">
        <v>51</v>
      </c>
      <c r="C51" s="21"/>
      <c r="D51" s="21">
        <f>D39+D49</f>
        <v>187427820</v>
      </c>
      <c r="E51" s="21">
        <f>E39+E49</f>
        <v>156556141</v>
      </c>
    </row>
    <row r="52" spans="1:5">
      <c r="A52" s="3"/>
      <c r="B52" s="3"/>
      <c r="C52" s="3"/>
      <c r="D52" s="3"/>
      <c r="E52" s="3"/>
    </row>
    <row r="53" spans="1:5">
      <c r="A53" s="7"/>
      <c r="B53" s="7"/>
      <c r="C53" s="7"/>
      <c r="D53" s="7"/>
      <c r="E53" s="7"/>
    </row>
    <row r="54" spans="1:5">
      <c r="A54" s="4" t="s">
        <v>52</v>
      </c>
      <c r="B54" s="4"/>
      <c r="C54" s="3"/>
      <c r="D54" s="3"/>
      <c r="E54" s="3"/>
    </row>
    <row r="55" spans="1:5">
      <c r="A55" s="3"/>
      <c r="B55" s="8" t="s">
        <v>53</v>
      </c>
      <c r="C55" s="8"/>
      <c r="D55" s="8"/>
      <c r="E55" s="8"/>
    </row>
    <row r="56" spans="1:5">
      <c r="A56" s="3"/>
      <c r="B56" s="8" t="s">
        <v>54</v>
      </c>
      <c r="C56" s="8"/>
      <c r="D56" s="8"/>
      <c r="E56" s="8"/>
    </row>
    <row r="57" spans="1:5">
      <c r="A57" s="3"/>
      <c r="B57" s="8" t="s">
        <v>55</v>
      </c>
      <c r="C57" s="8"/>
      <c r="D57" s="8"/>
      <c r="E57" s="8"/>
    </row>
    <row r="58" spans="1:5">
      <c r="A58" s="3"/>
      <c r="B58" s="8"/>
      <c r="C58" s="8"/>
      <c r="D58" s="8"/>
      <c r="E58" s="8"/>
    </row>
    <row r="59" spans="1:5">
      <c r="A59" s="194" t="str">
        <f>A5</f>
        <v xml:space="preserve">Shoqeria : "ALLGLLAS "  sh.p.k, Tiranë. </v>
      </c>
      <c r="B59" s="194"/>
      <c r="C59" s="194"/>
      <c r="D59" s="194"/>
      <c r="E59" s="194"/>
    </row>
    <row r="60" spans="1:5">
      <c r="A60" s="3"/>
      <c r="B60" s="3"/>
      <c r="C60" s="3"/>
      <c r="D60" s="3"/>
      <c r="E60" s="3"/>
    </row>
    <row r="61" spans="1:5" ht="20.399999999999999">
      <c r="A61" s="10" t="s">
        <v>6</v>
      </c>
      <c r="B61" s="26" t="s">
        <v>56</v>
      </c>
      <c r="C61" s="10" t="s">
        <v>3</v>
      </c>
      <c r="D61" s="10" t="s">
        <v>4</v>
      </c>
      <c r="E61" s="10" t="s">
        <v>5</v>
      </c>
    </row>
    <row r="62" spans="1:5">
      <c r="A62" s="27" t="s">
        <v>8</v>
      </c>
      <c r="B62" s="27" t="s">
        <v>57</v>
      </c>
      <c r="C62" s="28"/>
      <c r="D62" s="29"/>
      <c r="E62" s="29"/>
    </row>
    <row r="63" spans="1:5">
      <c r="A63" s="28">
        <v>1</v>
      </c>
      <c r="B63" s="27" t="s">
        <v>10</v>
      </c>
      <c r="C63" s="28"/>
      <c r="D63" s="29">
        <v>3925673</v>
      </c>
      <c r="E63" s="29">
        <v>2930876</v>
      </c>
    </row>
    <row r="64" spans="1:5">
      <c r="A64" s="28">
        <v>2</v>
      </c>
      <c r="B64" s="28" t="s">
        <v>11</v>
      </c>
      <c r="C64" s="28"/>
      <c r="D64" s="29">
        <v>0</v>
      </c>
      <c r="E64" s="29">
        <v>0</v>
      </c>
    </row>
    <row r="65" spans="1:5">
      <c r="A65" s="28"/>
      <c r="B65" s="30" t="s">
        <v>58</v>
      </c>
      <c r="C65" s="28"/>
      <c r="D65" s="29">
        <v>0</v>
      </c>
      <c r="E65" s="29">
        <v>0</v>
      </c>
    </row>
    <row r="66" spans="1:5">
      <c r="A66" s="28"/>
      <c r="B66" s="30" t="s">
        <v>59</v>
      </c>
      <c r="C66" s="28"/>
      <c r="D66" s="29">
        <v>0</v>
      </c>
      <c r="E66" s="29">
        <v>0</v>
      </c>
    </row>
    <row r="67" spans="1:5">
      <c r="A67" s="31"/>
      <c r="B67" s="32" t="s">
        <v>60</v>
      </c>
      <c r="C67" s="31"/>
      <c r="D67" s="33">
        <f>SUM(D63:D66)</f>
        <v>3925673</v>
      </c>
      <c r="E67" s="33">
        <f>SUM(E63:E66)</f>
        <v>2930876</v>
      </c>
    </row>
    <row r="68" spans="1:5">
      <c r="A68" s="28">
        <v>3</v>
      </c>
      <c r="B68" s="27" t="s">
        <v>12</v>
      </c>
      <c r="C68" s="28"/>
      <c r="D68" s="29"/>
      <c r="E68" s="29"/>
    </row>
    <row r="69" spans="1:5">
      <c r="A69" s="28"/>
      <c r="B69" s="30" t="s">
        <v>61</v>
      </c>
      <c r="C69" s="34">
        <v>411</v>
      </c>
      <c r="D69" s="29">
        <v>15215706</v>
      </c>
      <c r="E69" s="29">
        <v>23274316</v>
      </c>
    </row>
    <row r="70" spans="1:5">
      <c r="A70" s="28"/>
      <c r="B70" s="30" t="s">
        <v>62</v>
      </c>
      <c r="C70" s="28">
        <v>444</v>
      </c>
      <c r="D70" s="29"/>
      <c r="E70" s="29"/>
    </row>
    <row r="71" spans="1:5">
      <c r="A71" s="28"/>
      <c r="B71" s="30" t="s">
        <v>63</v>
      </c>
      <c r="C71" s="34">
        <v>445447</v>
      </c>
      <c r="D71" s="29">
        <v>2051596</v>
      </c>
      <c r="E71" s="29">
        <v>1392675</v>
      </c>
    </row>
    <row r="72" spans="1:5">
      <c r="A72" s="28"/>
      <c r="B72" s="30" t="s">
        <v>64</v>
      </c>
      <c r="C72" s="28"/>
      <c r="D72" s="29"/>
      <c r="E72" s="29">
        <v>0</v>
      </c>
    </row>
    <row r="73" spans="1:5">
      <c r="A73" s="31"/>
      <c r="B73" s="32" t="s">
        <v>65</v>
      </c>
      <c r="C73" s="31"/>
      <c r="D73" s="33">
        <f>SUM(D69:D72)</f>
        <v>17267302</v>
      </c>
      <c r="E73" s="33">
        <f>SUM(E69:E72)</f>
        <v>24666991</v>
      </c>
    </row>
    <row r="74" spans="1:5">
      <c r="A74" s="28">
        <v>4</v>
      </c>
      <c r="B74" s="27" t="s">
        <v>13</v>
      </c>
      <c r="C74" s="28"/>
      <c r="D74" s="29"/>
      <c r="E74" s="29"/>
    </row>
    <row r="75" spans="1:5">
      <c r="A75" s="28"/>
      <c r="B75" s="30" t="s">
        <v>66</v>
      </c>
      <c r="C75" s="35" t="s">
        <v>67</v>
      </c>
      <c r="D75" s="29">
        <v>57052638</v>
      </c>
      <c r="E75" s="29">
        <v>48324021</v>
      </c>
    </row>
    <row r="76" spans="1:5">
      <c r="A76" s="28"/>
      <c r="B76" s="30" t="s">
        <v>68</v>
      </c>
      <c r="C76" s="28"/>
      <c r="D76" s="29"/>
      <c r="E76" s="29"/>
    </row>
    <row r="77" spans="1:5">
      <c r="A77" s="28"/>
      <c r="B77" s="30" t="s">
        <v>69</v>
      </c>
      <c r="C77" s="28"/>
      <c r="D77" s="29">
        <v>0</v>
      </c>
      <c r="E77" s="29">
        <v>0</v>
      </c>
    </row>
    <row r="78" spans="1:5">
      <c r="A78" s="28"/>
      <c r="B78" s="30" t="s">
        <v>70</v>
      </c>
      <c r="C78" s="28"/>
      <c r="D78" s="29"/>
      <c r="E78" s="29"/>
    </row>
    <row r="79" spans="1:5">
      <c r="A79" s="28"/>
      <c r="B79" s="30" t="s">
        <v>71</v>
      </c>
      <c r="C79" s="28">
        <v>401</v>
      </c>
      <c r="D79" s="29">
        <v>3114393</v>
      </c>
      <c r="E79" s="29">
        <v>3183486</v>
      </c>
    </row>
    <row r="80" spans="1:5">
      <c r="A80" s="31"/>
      <c r="B80" s="32" t="s">
        <v>72</v>
      </c>
      <c r="C80" s="31"/>
      <c r="D80" s="33">
        <f>SUM(D75:D79)</f>
        <v>60167031</v>
      </c>
      <c r="E80" s="33">
        <f>SUM(E75:E79)</f>
        <v>51507507</v>
      </c>
    </row>
    <row r="81" spans="1:5">
      <c r="A81" s="28">
        <v>5</v>
      </c>
      <c r="B81" s="27" t="s">
        <v>73</v>
      </c>
      <c r="C81" s="28"/>
      <c r="D81" s="29">
        <v>0</v>
      </c>
      <c r="E81" s="29">
        <v>0</v>
      </c>
    </row>
    <row r="82" spans="1:5">
      <c r="A82" s="28">
        <v>6</v>
      </c>
      <c r="B82" s="27" t="s">
        <v>14</v>
      </c>
      <c r="C82" s="28"/>
      <c r="D82" s="29">
        <v>0</v>
      </c>
      <c r="E82" s="29">
        <v>0</v>
      </c>
    </row>
    <row r="83" spans="1:5">
      <c r="A83" s="28">
        <v>7</v>
      </c>
      <c r="B83" s="27" t="s">
        <v>15</v>
      </c>
      <c r="C83" s="28"/>
      <c r="D83" s="29">
        <v>0</v>
      </c>
      <c r="E83" s="29">
        <v>0</v>
      </c>
    </row>
    <row r="84" spans="1:5">
      <c r="A84" s="36"/>
      <c r="B84" s="37" t="s">
        <v>74</v>
      </c>
      <c r="C84" s="36"/>
      <c r="D84" s="38">
        <f>D67+D73+D80+D81+D82+D83</f>
        <v>81360006</v>
      </c>
      <c r="E84" s="38">
        <f>E67+E73+E80+E81+E82+E83</f>
        <v>79105374</v>
      </c>
    </row>
    <row r="85" spans="1:5">
      <c r="A85" s="27" t="s">
        <v>17</v>
      </c>
      <c r="B85" s="27" t="s">
        <v>75</v>
      </c>
      <c r="C85" s="28"/>
      <c r="D85" s="29"/>
      <c r="E85" s="29"/>
    </row>
    <row r="86" spans="1:5">
      <c r="A86" s="28">
        <v>1</v>
      </c>
      <c r="B86" s="27" t="s">
        <v>19</v>
      </c>
      <c r="C86" s="28"/>
      <c r="D86" s="29"/>
      <c r="E86" s="29"/>
    </row>
    <row r="87" spans="1:5">
      <c r="A87" s="28"/>
      <c r="B87" s="30" t="s">
        <v>76</v>
      </c>
      <c r="C87" s="28"/>
      <c r="D87" s="29" t="s">
        <v>77</v>
      </c>
      <c r="E87" s="29">
        <v>0</v>
      </c>
    </row>
    <row r="88" spans="1:5">
      <c r="A88" s="28"/>
      <c r="B88" s="30" t="s">
        <v>78</v>
      </c>
      <c r="C88" s="28"/>
      <c r="D88" s="29">
        <v>0</v>
      </c>
      <c r="E88" s="29">
        <v>0</v>
      </c>
    </row>
    <row r="89" spans="1:5">
      <c r="A89" s="28"/>
      <c r="B89" s="30" t="s">
        <v>79</v>
      </c>
      <c r="C89" s="28"/>
      <c r="D89" s="29">
        <v>0</v>
      </c>
      <c r="E89" s="29">
        <v>0</v>
      </c>
    </row>
    <row r="90" spans="1:5">
      <c r="A90" s="28"/>
      <c r="B90" s="30" t="s">
        <v>80</v>
      </c>
      <c r="C90" s="28"/>
      <c r="D90" s="29">
        <v>0</v>
      </c>
      <c r="E90" s="29">
        <v>0</v>
      </c>
    </row>
    <row r="91" spans="1:5">
      <c r="A91" s="31"/>
      <c r="B91" s="32" t="s">
        <v>81</v>
      </c>
      <c r="C91" s="31"/>
      <c r="D91" s="33">
        <f>SUM(D87:D90)</f>
        <v>0</v>
      </c>
      <c r="E91" s="33">
        <f>SUM(E87:E90)</f>
        <v>0</v>
      </c>
    </row>
    <row r="92" spans="1:5">
      <c r="A92" s="28">
        <v>2</v>
      </c>
      <c r="B92" s="27" t="s">
        <v>20</v>
      </c>
      <c r="C92" s="28"/>
      <c r="D92" s="29"/>
      <c r="E92" s="29"/>
    </row>
    <row r="93" spans="1:5">
      <c r="A93" s="28"/>
      <c r="B93" s="30" t="s">
        <v>82</v>
      </c>
      <c r="C93" s="28">
        <v>211</v>
      </c>
      <c r="D93" s="29">
        <v>14520000</v>
      </c>
      <c r="E93" s="29">
        <v>14520000</v>
      </c>
    </row>
    <row r="94" spans="1:5">
      <c r="A94" s="28"/>
      <c r="B94" s="30" t="s">
        <v>83</v>
      </c>
      <c r="C94" s="28">
        <v>212</v>
      </c>
      <c r="D94" s="29">
        <v>46982927</v>
      </c>
      <c r="E94" s="29">
        <v>44779857</v>
      </c>
    </row>
    <row r="95" spans="1:5">
      <c r="A95" s="28"/>
      <c r="B95" s="30" t="s">
        <v>84</v>
      </c>
      <c r="C95" s="35" t="s">
        <v>85</v>
      </c>
      <c r="D95" s="29">
        <v>43529170</v>
      </c>
      <c r="E95" s="29">
        <v>18150910</v>
      </c>
    </row>
    <row r="96" spans="1:5">
      <c r="A96" s="28"/>
      <c r="B96" s="30" t="s">
        <v>86</v>
      </c>
      <c r="C96" s="28">
        <v>218</v>
      </c>
      <c r="D96" s="29"/>
      <c r="E96" s="29"/>
    </row>
    <row r="97" spans="1:5">
      <c r="A97" s="31"/>
      <c r="B97" s="32" t="s">
        <v>60</v>
      </c>
      <c r="C97" s="31"/>
      <c r="D97" s="33">
        <f>SUM(D93:D96)</f>
        <v>105032097</v>
      </c>
      <c r="E97" s="33">
        <f>SUM(E93:E96)</f>
        <v>77450767</v>
      </c>
    </row>
    <row r="98" spans="1:5">
      <c r="A98" s="28">
        <v>3</v>
      </c>
      <c r="B98" s="27" t="s">
        <v>87</v>
      </c>
      <c r="C98" s="28"/>
      <c r="D98" s="29">
        <v>0</v>
      </c>
      <c r="E98" s="29">
        <v>0</v>
      </c>
    </row>
    <row r="99" spans="1:5">
      <c r="A99" s="28">
        <v>4</v>
      </c>
      <c r="B99" s="27" t="s">
        <v>21</v>
      </c>
      <c r="C99" s="28"/>
      <c r="D99" s="29"/>
      <c r="E99" s="29"/>
    </row>
    <row r="100" spans="1:5">
      <c r="A100" s="28"/>
      <c r="B100" s="30" t="s">
        <v>88</v>
      </c>
      <c r="C100" s="28"/>
      <c r="D100" s="29">
        <v>0</v>
      </c>
      <c r="E100" s="29">
        <v>0</v>
      </c>
    </row>
    <row r="101" spans="1:5">
      <c r="A101" s="28"/>
      <c r="B101" s="30" t="s">
        <v>89</v>
      </c>
      <c r="C101" s="28"/>
      <c r="D101" s="29">
        <v>1035717</v>
      </c>
      <c r="E101" s="29">
        <v>0</v>
      </c>
    </row>
    <row r="102" spans="1:5">
      <c r="A102" s="28"/>
      <c r="B102" s="30" t="s">
        <v>90</v>
      </c>
      <c r="C102" s="28"/>
      <c r="D102" s="29">
        <v>0</v>
      </c>
      <c r="E102" s="29">
        <v>0</v>
      </c>
    </row>
    <row r="103" spans="1:5">
      <c r="A103" s="31"/>
      <c r="B103" s="32" t="s">
        <v>72</v>
      </c>
      <c r="C103" s="31"/>
      <c r="D103" s="33">
        <f>SUM(D100:D102)</f>
        <v>1035717</v>
      </c>
      <c r="E103" s="33">
        <f>SUM(E100:E102)</f>
        <v>0</v>
      </c>
    </row>
    <row r="104" spans="1:5">
      <c r="A104" s="28">
        <v>5</v>
      </c>
      <c r="B104" s="28" t="s">
        <v>22</v>
      </c>
      <c r="C104" s="28"/>
      <c r="D104" s="29">
        <v>0</v>
      </c>
      <c r="E104" s="29">
        <v>0</v>
      </c>
    </row>
    <row r="105" spans="1:5">
      <c r="A105" s="28">
        <v>6</v>
      </c>
      <c r="B105" s="28" t="s">
        <v>23</v>
      </c>
      <c r="C105" s="28"/>
      <c r="D105" s="29"/>
      <c r="E105" s="29"/>
    </row>
    <row r="106" spans="1:5">
      <c r="A106" s="39"/>
      <c r="B106" s="40" t="s">
        <v>91</v>
      </c>
      <c r="C106" s="39"/>
      <c r="D106" s="41">
        <f>D91+D97+D103+D104+D105</f>
        <v>106067814</v>
      </c>
      <c r="E106" s="41">
        <f>E91+E97+E103+E104+E105</f>
        <v>77450767</v>
      </c>
    </row>
    <row r="107" spans="1:5" ht="15" thickBot="1">
      <c r="A107" s="42"/>
      <c r="B107" s="42" t="s">
        <v>25</v>
      </c>
      <c r="C107" s="42"/>
      <c r="D107" s="43">
        <f>D84+D106</f>
        <v>187427820</v>
      </c>
      <c r="E107" s="43">
        <f>E84+E106</f>
        <v>156556141</v>
      </c>
    </row>
    <row r="108" spans="1:5" ht="21.6" thickTop="1" thickBot="1">
      <c r="A108" s="44" t="s">
        <v>26</v>
      </c>
      <c r="B108" s="45" t="s">
        <v>92</v>
      </c>
      <c r="C108" s="46" t="s">
        <v>3</v>
      </c>
      <c r="D108" s="47" t="s">
        <v>4</v>
      </c>
      <c r="E108" s="47" t="s">
        <v>5</v>
      </c>
    </row>
    <row r="109" spans="1:5" ht="15" thickTop="1">
      <c r="A109" s="48"/>
      <c r="B109" s="49"/>
      <c r="C109" s="28"/>
      <c r="D109" s="29"/>
      <c r="E109" s="29"/>
    </row>
    <row r="110" spans="1:5">
      <c r="A110" s="50"/>
      <c r="B110" s="51" t="s">
        <v>27</v>
      </c>
      <c r="C110" s="28"/>
      <c r="D110" s="29"/>
      <c r="E110" s="29"/>
    </row>
    <row r="111" spans="1:5">
      <c r="A111" s="27" t="s">
        <v>8</v>
      </c>
      <c r="B111" s="27" t="s">
        <v>93</v>
      </c>
      <c r="C111" s="28"/>
      <c r="D111" s="29"/>
      <c r="E111" s="29"/>
    </row>
    <row r="112" spans="1:5">
      <c r="A112" s="28">
        <v>1</v>
      </c>
      <c r="B112" s="27" t="s">
        <v>94</v>
      </c>
      <c r="C112" s="28"/>
      <c r="D112" s="29">
        <v>0</v>
      </c>
      <c r="E112" s="29">
        <v>0</v>
      </c>
    </row>
    <row r="113" spans="1:5">
      <c r="A113" s="28">
        <v>2</v>
      </c>
      <c r="B113" s="27" t="s">
        <v>29</v>
      </c>
      <c r="C113" s="28"/>
      <c r="D113" s="29"/>
      <c r="E113" s="29"/>
    </row>
    <row r="114" spans="1:5">
      <c r="A114" s="28"/>
      <c r="B114" s="30" t="s">
        <v>95</v>
      </c>
      <c r="C114" s="28"/>
      <c r="D114" s="29"/>
      <c r="E114" s="29"/>
    </row>
    <row r="115" spans="1:5">
      <c r="A115" s="28"/>
      <c r="B115" s="30" t="s">
        <v>96</v>
      </c>
      <c r="C115" s="28"/>
      <c r="D115" s="29">
        <v>0</v>
      </c>
      <c r="E115" s="29">
        <v>0</v>
      </c>
    </row>
    <row r="116" spans="1:5">
      <c r="A116" s="28"/>
      <c r="B116" s="30" t="s">
        <v>97</v>
      </c>
      <c r="C116" s="28"/>
      <c r="D116" s="29">
        <v>0</v>
      </c>
      <c r="E116" s="29">
        <v>0</v>
      </c>
    </row>
    <row r="117" spans="1:5">
      <c r="A117" s="31"/>
      <c r="B117" s="32" t="s">
        <v>60</v>
      </c>
      <c r="C117" s="31"/>
      <c r="D117" s="33">
        <f>SUM(D114:D116)</f>
        <v>0</v>
      </c>
      <c r="E117" s="33">
        <f>SUM(E114:E116)</f>
        <v>0</v>
      </c>
    </row>
    <row r="118" spans="1:5">
      <c r="A118" s="28">
        <v>3</v>
      </c>
      <c r="B118" s="27" t="s">
        <v>30</v>
      </c>
      <c r="C118" s="28"/>
      <c r="D118" s="29"/>
      <c r="E118" s="29"/>
    </row>
    <row r="119" spans="1:5">
      <c r="A119" s="28"/>
      <c r="B119" s="30" t="s">
        <v>98</v>
      </c>
      <c r="C119" s="52" t="s">
        <v>99</v>
      </c>
      <c r="D119" s="29">
        <v>47541684</v>
      </c>
      <c r="E119" s="29">
        <v>32815074</v>
      </c>
    </row>
    <row r="120" spans="1:5">
      <c r="A120" s="28"/>
      <c r="B120" s="30" t="s">
        <v>100</v>
      </c>
      <c r="C120" s="35"/>
      <c r="D120" s="29"/>
      <c r="E120" s="29"/>
    </row>
    <row r="121" spans="1:5">
      <c r="A121" s="28"/>
      <c r="B121" s="30" t="s">
        <v>101</v>
      </c>
      <c r="C121" s="52" t="s">
        <v>102</v>
      </c>
      <c r="D121" s="29">
        <v>286004</v>
      </c>
      <c r="E121" s="29">
        <v>268463</v>
      </c>
    </row>
    <row r="122" spans="1:5">
      <c r="A122" s="28"/>
      <c r="B122" s="30" t="s">
        <v>103</v>
      </c>
      <c r="C122" s="35">
        <v>455</v>
      </c>
      <c r="D122" s="29">
        <v>48644276</v>
      </c>
      <c r="E122" s="29">
        <v>63510551</v>
      </c>
    </row>
    <row r="123" spans="1:5">
      <c r="A123" s="28"/>
      <c r="B123" s="30" t="s">
        <v>104</v>
      </c>
      <c r="C123" s="52"/>
      <c r="D123" s="29"/>
      <c r="E123" s="29"/>
    </row>
    <row r="124" spans="1:5">
      <c r="A124" s="31"/>
      <c r="B124" s="32" t="s">
        <v>65</v>
      </c>
      <c r="C124" s="31"/>
      <c r="D124" s="33">
        <f>SUM(D119:D123)</f>
        <v>96471964</v>
      </c>
      <c r="E124" s="33">
        <f>SUM(E119:E123)</f>
        <v>96594088</v>
      </c>
    </row>
    <row r="125" spans="1:5">
      <c r="A125" s="28">
        <v>4</v>
      </c>
      <c r="B125" s="27" t="s">
        <v>31</v>
      </c>
      <c r="C125" s="28"/>
      <c r="D125" s="29"/>
      <c r="E125" s="29"/>
    </row>
    <row r="126" spans="1:5">
      <c r="A126" s="28">
        <v>5</v>
      </c>
      <c r="B126" s="27" t="s">
        <v>32</v>
      </c>
      <c r="C126" s="28"/>
      <c r="D126" s="29"/>
      <c r="E126" s="29"/>
    </row>
    <row r="127" spans="1:5">
      <c r="A127" s="28"/>
      <c r="B127" s="27"/>
      <c r="C127" s="28"/>
      <c r="D127" s="29"/>
      <c r="E127" s="29"/>
    </row>
    <row r="128" spans="1:5">
      <c r="A128" s="31"/>
      <c r="B128" s="31" t="s">
        <v>105</v>
      </c>
      <c r="C128" s="31"/>
      <c r="D128" s="33">
        <f>D112+D117+D124+D125+D126</f>
        <v>96471964</v>
      </c>
      <c r="E128" s="33">
        <f>E112+E117+E124+E125+E126</f>
        <v>96594088</v>
      </c>
    </row>
    <row r="129" spans="1:5">
      <c r="A129" s="28"/>
      <c r="B129" s="27"/>
      <c r="C129" s="28"/>
      <c r="D129" s="29"/>
      <c r="E129" s="29"/>
    </row>
    <row r="130" spans="1:5">
      <c r="A130" s="27" t="s">
        <v>17</v>
      </c>
      <c r="B130" s="27" t="s">
        <v>106</v>
      </c>
      <c r="C130" s="28"/>
      <c r="D130" s="29"/>
      <c r="E130" s="29"/>
    </row>
    <row r="131" spans="1:5">
      <c r="A131" s="27"/>
      <c r="B131" s="27"/>
      <c r="C131" s="28"/>
      <c r="D131" s="29"/>
      <c r="E131" s="29"/>
    </row>
    <row r="132" spans="1:5">
      <c r="A132" s="28">
        <v>1</v>
      </c>
      <c r="B132" s="27" t="s">
        <v>35</v>
      </c>
      <c r="C132" s="28"/>
      <c r="D132" s="29"/>
      <c r="E132" s="29"/>
    </row>
    <row r="133" spans="1:5">
      <c r="A133" s="28"/>
      <c r="B133" s="30" t="s">
        <v>107</v>
      </c>
      <c r="C133" s="28"/>
      <c r="D133" s="29">
        <v>44996408</v>
      </c>
      <c r="E133" s="29">
        <v>23625001</v>
      </c>
    </row>
    <row r="134" spans="1:5">
      <c r="A134" s="28"/>
      <c r="B134" s="30" t="s">
        <v>108</v>
      </c>
      <c r="C134" s="28"/>
      <c r="D134" s="29">
        <v>0</v>
      </c>
      <c r="E134" s="29">
        <v>0</v>
      </c>
    </row>
    <row r="135" spans="1:5">
      <c r="A135" s="31"/>
      <c r="B135" s="32" t="s">
        <v>109</v>
      </c>
      <c r="C135" s="31"/>
      <c r="D135" s="33">
        <f>SUM(D133:D134)</f>
        <v>44996408</v>
      </c>
      <c r="E135" s="33">
        <f>SUM(E133:E134)</f>
        <v>23625001</v>
      </c>
    </row>
    <row r="136" spans="1:5">
      <c r="A136" s="28">
        <v>2</v>
      </c>
      <c r="B136" s="27" t="s">
        <v>36</v>
      </c>
      <c r="C136" s="28"/>
      <c r="D136" s="29">
        <v>0</v>
      </c>
      <c r="E136" s="29">
        <v>0</v>
      </c>
    </row>
    <row r="137" spans="1:5">
      <c r="A137" s="28">
        <v>3</v>
      </c>
      <c r="B137" s="27" t="s">
        <v>37</v>
      </c>
      <c r="C137" s="28"/>
      <c r="D137" s="29">
        <v>0</v>
      </c>
      <c r="E137" s="29">
        <v>0</v>
      </c>
    </row>
    <row r="138" spans="1:5">
      <c r="A138" s="28">
        <v>4</v>
      </c>
      <c r="B138" s="27" t="s">
        <v>31</v>
      </c>
      <c r="C138" s="28"/>
      <c r="D138" s="29">
        <v>0</v>
      </c>
      <c r="E138" s="29">
        <v>0</v>
      </c>
    </row>
    <row r="139" spans="1:5">
      <c r="A139" s="28"/>
      <c r="B139" s="27"/>
      <c r="C139" s="28"/>
      <c r="D139" s="29">
        <v>0</v>
      </c>
      <c r="E139" s="29">
        <v>0</v>
      </c>
    </row>
    <row r="140" spans="1:5">
      <c r="A140" s="31"/>
      <c r="B140" s="31" t="s">
        <v>110</v>
      </c>
      <c r="C140" s="31"/>
      <c r="D140" s="33">
        <f>D135+D136+D137+D138</f>
        <v>44996408</v>
      </c>
      <c r="E140" s="33">
        <f>E135+E136+E137+E138</f>
        <v>23625001</v>
      </c>
    </row>
    <row r="141" spans="1:5">
      <c r="A141" s="28"/>
      <c r="B141" s="27"/>
      <c r="C141" s="28"/>
      <c r="D141" s="29"/>
      <c r="E141" s="29"/>
    </row>
    <row r="142" spans="1:5">
      <c r="A142" s="28"/>
      <c r="B142" s="27" t="s">
        <v>111</v>
      </c>
      <c r="C142" s="28"/>
      <c r="D142" s="29"/>
      <c r="E142" s="29"/>
    </row>
    <row r="143" spans="1:5">
      <c r="A143" s="28" t="s">
        <v>40</v>
      </c>
      <c r="B143" s="27" t="s">
        <v>112</v>
      </c>
      <c r="C143" s="28"/>
      <c r="D143" s="29"/>
      <c r="E143" s="29"/>
    </row>
    <row r="144" spans="1:5">
      <c r="A144" s="28">
        <v>1</v>
      </c>
      <c r="B144" s="28" t="s">
        <v>113</v>
      </c>
      <c r="C144" s="53" t="s">
        <v>114</v>
      </c>
      <c r="D144" s="29">
        <v>0</v>
      </c>
      <c r="E144" s="29">
        <v>0</v>
      </c>
    </row>
    <row r="145" spans="1:5">
      <c r="A145" s="28">
        <v>2</v>
      </c>
      <c r="B145" s="28" t="s">
        <v>115</v>
      </c>
      <c r="C145" s="53" t="s">
        <v>114</v>
      </c>
      <c r="D145" s="29">
        <v>0</v>
      </c>
      <c r="E145" s="29">
        <v>0</v>
      </c>
    </row>
    <row r="146" spans="1:5">
      <c r="A146" s="28">
        <v>3</v>
      </c>
      <c r="B146" s="28" t="s">
        <v>116</v>
      </c>
      <c r="C146" s="28">
        <v>101</v>
      </c>
      <c r="D146" s="29">
        <v>36000000</v>
      </c>
      <c r="E146" s="29">
        <v>27500000</v>
      </c>
    </row>
    <row r="147" spans="1:5">
      <c r="A147" s="28">
        <v>4</v>
      </c>
      <c r="B147" s="28" t="s">
        <v>43</v>
      </c>
      <c r="C147" s="28"/>
      <c r="D147" s="29">
        <v>0</v>
      </c>
      <c r="E147" s="29">
        <v>0</v>
      </c>
    </row>
    <row r="148" spans="1:5">
      <c r="A148" s="28">
        <v>5</v>
      </c>
      <c r="B148" s="28" t="s">
        <v>44</v>
      </c>
      <c r="C148" s="28"/>
      <c r="D148" s="29">
        <v>0</v>
      </c>
      <c r="E148" s="29">
        <v>0</v>
      </c>
    </row>
    <row r="149" spans="1:5">
      <c r="A149" s="28">
        <v>6</v>
      </c>
      <c r="B149" s="28" t="s">
        <v>45</v>
      </c>
      <c r="C149" s="28"/>
      <c r="D149" s="29">
        <v>0</v>
      </c>
      <c r="E149" s="29">
        <v>0</v>
      </c>
    </row>
    <row r="150" spans="1:5">
      <c r="A150" s="28">
        <v>7</v>
      </c>
      <c r="B150" s="28" t="s">
        <v>46</v>
      </c>
      <c r="C150" s="28">
        <v>107</v>
      </c>
      <c r="D150" s="29">
        <v>337052</v>
      </c>
      <c r="E150" s="29">
        <v>69825</v>
      </c>
    </row>
    <row r="151" spans="1:5">
      <c r="A151" s="28">
        <v>8</v>
      </c>
      <c r="B151" s="28" t="s">
        <v>47</v>
      </c>
      <c r="C151" s="28"/>
      <c r="D151" s="29">
        <v>0</v>
      </c>
      <c r="E151" s="29">
        <v>0</v>
      </c>
    </row>
    <row r="152" spans="1:5">
      <c r="A152" s="28">
        <v>9</v>
      </c>
      <c r="B152" s="28" t="s">
        <v>117</v>
      </c>
      <c r="C152" s="28"/>
      <c r="D152" s="29"/>
      <c r="E152" s="29">
        <v>0</v>
      </c>
    </row>
    <row r="153" spans="1:5">
      <c r="A153" s="28">
        <v>10</v>
      </c>
      <c r="B153" s="28" t="s">
        <v>49</v>
      </c>
      <c r="C153" s="28">
        <v>120</v>
      </c>
      <c r="D153" s="29">
        <v>9622396</v>
      </c>
      <c r="E153" s="29">
        <v>8767227</v>
      </c>
    </row>
    <row r="154" spans="1:5">
      <c r="A154" s="54"/>
      <c r="B154" s="54" t="s">
        <v>118</v>
      </c>
      <c r="C154" s="54">
        <v>18</v>
      </c>
      <c r="D154" s="55">
        <f>SUM(D144:D153)</f>
        <v>45959448</v>
      </c>
      <c r="E154" s="55">
        <f>SUM(E144:E153)</f>
        <v>36337052</v>
      </c>
    </row>
    <row r="155" spans="1:5">
      <c r="A155" s="56"/>
      <c r="B155" s="57"/>
      <c r="C155" s="56"/>
      <c r="D155" s="58"/>
      <c r="E155" s="58"/>
    </row>
    <row r="156" spans="1:5" ht="15" thickBot="1">
      <c r="A156" s="42"/>
      <c r="B156" s="42" t="s">
        <v>119</v>
      </c>
      <c r="C156" s="42"/>
      <c r="D156" s="43">
        <f>D128+D140+D154</f>
        <v>187427820</v>
      </c>
      <c r="E156" s="43">
        <f>E128+E140+E154</f>
        <v>156556141</v>
      </c>
    </row>
    <row r="157" spans="1:5" ht="15" thickTop="1">
      <c r="A157" s="3"/>
      <c r="B157" s="3"/>
      <c r="C157" s="3"/>
      <c r="D157" s="3"/>
      <c r="E157" s="3"/>
    </row>
    <row r="158" spans="1:5">
      <c r="A158" s="3"/>
      <c r="B158" s="3"/>
      <c r="C158" s="59">
        <f>D156-D107</f>
        <v>0</v>
      </c>
      <c r="D158" s="59"/>
      <c r="E158" s="3"/>
    </row>
    <row r="159" spans="1:5" ht="15" thickBot="1">
      <c r="A159" s="60" t="s">
        <v>120</v>
      </c>
      <c r="B159" s="61"/>
      <c r="C159" s="3"/>
      <c r="D159" s="62"/>
      <c r="E159" s="3"/>
    </row>
    <row r="160" spans="1:5" ht="15" thickTop="1">
      <c r="A160" s="61" t="s">
        <v>121</v>
      </c>
      <c r="B160" s="61"/>
      <c r="C160" s="3"/>
      <c r="D160" s="3"/>
      <c r="E160" s="3"/>
    </row>
    <row r="161" spans="1:5">
      <c r="A161" s="195" t="str">
        <f>A5</f>
        <v xml:space="preserve">Shoqeria : "ALLGLLAS "  sh.p.k, Tiranë. </v>
      </c>
      <c r="B161" s="196"/>
      <c r="C161" s="196"/>
      <c r="D161" s="196"/>
      <c r="E161" s="196"/>
    </row>
    <row r="162" spans="1:5">
      <c r="A162" s="61"/>
      <c r="B162" s="61"/>
      <c r="C162" s="3"/>
      <c r="D162" s="3"/>
      <c r="E162" s="3"/>
    </row>
    <row r="163" spans="1:5" ht="20.399999999999999">
      <c r="A163" s="63"/>
      <c r="B163" s="64" t="s">
        <v>122</v>
      </c>
      <c r="C163" s="10" t="s">
        <v>3</v>
      </c>
      <c r="D163" s="10" t="s">
        <v>4</v>
      </c>
      <c r="E163" s="10" t="s">
        <v>5</v>
      </c>
    </row>
    <row r="164" spans="1:5">
      <c r="A164" s="65"/>
      <c r="B164" s="65"/>
      <c r="C164" s="65"/>
      <c r="D164" s="65"/>
      <c r="E164" s="65"/>
    </row>
    <row r="165" spans="1:5">
      <c r="A165" s="66">
        <v>1</v>
      </c>
      <c r="B165" s="66" t="s">
        <v>123</v>
      </c>
      <c r="C165" s="66">
        <v>11</v>
      </c>
      <c r="D165" s="67">
        <v>135063799</v>
      </c>
      <c r="E165" s="67">
        <v>124289467</v>
      </c>
    </row>
    <row r="166" spans="1:5">
      <c r="A166" s="66">
        <v>2</v>
      </c>
      <c r="B166" s="66" t="s">
        <v>124</v>
      </c>
      <c r="C166" s="66" t="s">
        <v>125</v>
      </c>
      <c r="D166" s="67">
        <v>1800088</v>
      </c>
      <c r="E166" s="67">
        <v>1924906</v>
      </c>
    </row>
    <row r="167" spans="1:5">
      <c r="A167" s="66">
        <v>3</v>
      </c>
      <c r="B167" s="66" t="s">
        <v>126</v>
      </c>
      <c r="C167" s="66" t="s">
        <v>125</v>
      </c>
      <c r="D167" s="67"/>
      <c r="E167" s="67"/>
    </row>
    <row r="168" spans="1:5">
      <c r="A168" s="66">
        <v>4</v>
      </c>
      <c r="B168" s="66" t="s">
        <v>127</v>
      </c>
      <c r="C168" s="66">
        <v>11</v>
      </c>
      <c r="D168" s="67">
        <v>-102198236</v>
      </c>
      <c r="E168" s="67">
        <v>-94933402</v>
      </c>
    </row>
    <row r="169" spans="1:5">
      <c r="A169" s="66">
        <v>5</v>
      </c>
      <c r="B169" s="66" t="s">
        <v>128</v>
      </c>
      <c r="C169" s="66">
        <v>11</v>
      </c>
      <c r="D169" s="67"/>
      <c r="E169" s="67"/>
    </row>
    <row r="170" spans="1:5">
      <c r="A170" s="66"/>
      <c r="B170" s="68" t="s">
        <v>129</v>
      </c>
      <c r="C170" s="66"/>
      <c r="D170" s="67">
        <v>-7014978</v>
      </c>
      <c r="E170" s="67">
        <v>-7148453</v>
      </c>
    </row>
    <row r="171" spans="1:5">
      <c r="A171" s="66"/>
      <c r="B171" s="68" t="s">
        <v>130</v>
      </c>
      <c r="C171" s="66"/>
      <c r="D171" s="67">
        <v>-1171863</v>
      </c>
      <c r="E171" s="67">
        <v>-1220300</v>
      </c>
    </row>
    <row r="172" spans="1:5">
      <c r="A172" s="66">
        <v>6</v>
      </c>
      <c r="B172" s="66" t="s">
        <v>131</v>
      </c>
      <c r="C172" s="66"/>
      <c r="D172" s="67">
        <v>-3354967</v>
      </c>
      <c r="E172" s="67">
        <v>-1660656</v>
      </c>
    </row>
    <row r="173" spans="1:5">
      <c r="A173" s="66">
        <v>7</v>
      </c>
      <c r="B173" s="66" t="s">
        <v>132</v>
      </c>
      <c r="C173" s="66"/>
      <c r="D173" s="67">
        <v>-9525150</v>
      </c>
      <c r="E173" s="67">
        <v>-8481085</v>
      </c>
    </row>
    <row r="174" spans="1:5">
      <c r="A174" s="69">
        <v>8</v>
      </c>
      <c r="B174" s="70" t="s">
        <v>133</v>
      </c>
      <c r="C174" s="69"/>
      <c r="D174" s="71">
        <f>SUM(D168:D173)</f>
        <v>-123265194</v>
      </c>
      <c r="E174" s="71">
        <f>SUM(E168:E173)</f>
        <v>-113443896</v>
      </c>
    </row>
    <row r="175" spans="1:5">
      <c r="A175" s="72"/>
      <c r="B175" s="72"/>
      <c r="C175" s="72"/>
      <c r="D175" s="72"/>
      <c r="E175" s="72"/>
    </row>
    <row r="176" spans="1:5" ht="15" thickBot="1">
      <c r="A176" s="66">
        <v>9</v>
      </c>
      <c r="B176" s="50" t="s">
        <v>134</v>
      </c>
      <c r="C176" s="50"/>
      <c r="D176" s="73">
        <f>SUM(D165:D173)</f>
        <v>13598693</v>
      </c>
      <c r="E176" s="73">
        <f>SUM(E165:E173)</f>
        <v>12770477</v>
      </c>
    </row>
    <row r="177" spans="1:5" ht="15" thickTop="1">
      <c r="A177" s="66"/>
      <c r="B177" s="50"/>
      <c r="C177" s="66"/>
      <c r="D177" s="67"/>
      <c r="E177" s="67"/>
    </row>
    <row r="178" spans="1:5">
      <c r="A178" s="66">
        <v>10</v>
      </c>
      <c r="B178" s="66" t="s">
        <v>135</v>
      </c>
      <c r="C178" s="66"/>
      <c r="D178" s="67">
        <v>0</v>
      </c>
      <c r="E178" s="67">
        <v>0</v>
      </c>
    </row>
    <row r="179" spans="1:5">
      <c r="A179" s="66">
        <v>11</v>
      </c>
      <c r="B179" s="66" t="s">
        <v>136</v>
      </c>
      <c r="C179" s="66"/>
      <c r="D179" s="67">
        <v>0</v>
      </c>
      <c r="E179" s="67">
        <v>0</v>
      </c>
    </row>
    <row r="180" spans="1:5">
      <c r="A180" s="66">
        <v>12</v>
      </c>
      <c r="B180" s="66" t="s">
        <v>137</v>
      </c>
      <c r="C180" s="66">
        <v>11</v>
      </c>
      <c r="D180" s="67">
        <v>0</v>
      </c>
      <c r="E180" s="67">
        <v>0</v>
      </c>
    </row>
    <row r="181" spans="1:5">
      <c r="A181" s="66"/>
      <c r="B181" s="66" t="s">
        <v>138</v>
      </c>
      <c r="C181" s="74" t="s">
        <v>114</v>
      </c>
      <c r="D181" s="67"/>
      <c r="E181" s="67"/>
    </row>
    <row r="182" spans="1:5">
      <c r="A182" s="66"/>
      <c r="B182" s="66" t="s">
        <v>139</v>
      </c>
      <c r="C182" s="66"/>
      <c r="D182" s="67">
        <v>-3044266</v>
      </c>
      <c r="E182" s="67">
        <v>-2641863</v>
      </c>
    </row>
    <row r="183" spans="1:5">
      <c r="A183" s="66"/>
      <c r="B183" s="66" t="s">
        <v>140</v>
      </c>
      <c r="C183" s="66"/>
      <c r="D183" s="67">
        <v>371668</v>
      </c>
      <c r="E183" s="67">
        <v>-50617</v>
      </c>
    </row>
    <row r="184" spans="1:5">
      <c r="A184" s="66"/>
      <c r="B184" s="66" t="s">
        <v>141</v>
      </c>
      <c r="C184" s="66"/>
      <c r="D184" s="67"/>
      <c r="E184" s="67">
        <v>-169469</v>
      </c>
    </row>
    <row r="185" spans="1:5">
      <c r="A185" s="66">
        <v>13</v>
      </c>
      <c r="B185" s="66" t="s">
        <v>142</v>
      </c>
      <c r="C185" s="74" t="s">
        <v>114</v>
      </c>
      <c r="D185" s="75">
        <f>SUM(D178:D184)</f>
        <v>-2672598</v>
      </c>
      <c r="E185" s="75">
        <f>SUM(E178:E184)</f>
        <v>-2861949</v>
      </c>
    </row>
    <row r="186" spans="1:5">
      <c r="A186" s="66"/>
      <c r="B186" s="66"/>
      <c r="C186" s="66"/>
      <c r="D186" s="67"/>
      <c r="E186" s="67"/>
    </row>
    <row r="187" spans="1:5">
      <c r="A187" s="66">
        <v>14</v>
      </c>
      <c r="B187" s="50" t="s">
        <v>143</v>
      </c>
      <c r="C187" s="66"/>
      <c r="D187" s="75">
        <f>D176+D185</f>
        <v>10926095</v>
      </c>
      <c r="E187" s="75">
        <f>E176+E185</f>
        <v>9908528</v>
      </c>
    </row>
    <row r="188" spans="1:5">
      <c r="A188" s="76"/>
      <c r="B188" s="77"/>
      <c r="C188" s="76"/>
      <c r="D188" s="78"/>
      <c r="E188" s="78"/>
    </row>
    <row r="189" spans="1:5">
      <c r="A189" s="66">
        <v>15</v>
      </c>
      <c r="B189" s="50" t="s">
        <v>144</v>
      </c>
      <c r="C189" s="66">
        <v>12</v>
      </c>
      <c r="D189" s="67">
        <v>1303699</v>
      </c>
      <c r="E189" s="67">
        <v>1141301</v>
      </c>
    </row>
    <row r="190" spans="1:5">
      <c r="A190" s="66"/>
      <c r="B190" s="50"/>
      <c r="C190" s="66"/>
      <c r="D190" s="67"/>
      <c r="E190" s="67"/>
    </row>
    <row r="191" spans="1:5" ht="15" thickBot="1">
      <c r="A191" s="66">
        <v>16</v>
      </c>
      <c r="B191" s="50" t="s">
        <v>145</v>
      </c>
      <c r="C191" s="66">
        <v>11</v>
      </c>
      <c r="D191" s="73">
        <f>D187-D189</f>
        <v>9622396</v>
      </c>
      <c r="E191" s="73">
        <f>E187-E189</f>
        <v>8767227</v>
      </c>
    </row>
    <row r="192" spans="1:5" ht="15" thickTop="1">
      <c r="A192" s="66"/>
      <c r="B192" s="66"/>
      <c r="C192" s="66"/>
      <c r="D192" s="67"/>
      <c r="E192" s="67"/>
    </row>
    <row r="193" spans="1:5" ht="15" thickBot="1">
      <c r="A193" s="79">
        <v>17</v>
      </c>
      <c r="B193" s="80" t="s">
        <v>146</v>
      </c>
      <c r="C193" s="79"/>
      <c r="D193" s="81">
        <v>0</v>
      </c>
      <c r="E193" s="81">
        <v>0</v>
      </c>
    </row>
    <row r="194" spans="1:5" ht="15" thickTop="1">
      <c r="A194" s="82"/>
      <c r="B194" s="83"/>
      <c r="C194" s="82"/>
      <c r="D194" s="84"/>
      <c r="E194" s="84"/>
    </row>
    <row r="195" spans="1:5">
      <c r="A195" s="82"/>
      <c r="B195" s="83"/>
      <c r="C195" s="82"/>
      <c r="D195" s="84"/>
      <c r="E195" s="84"/>
    </row>
    <row r="196" spans="1:5">
      <c r="A196" s="85"/>
      <c r="B196" s="85"/>
      <c r="C196" s="85"/>
      <c r="D196" s="85"/>
      <c r="E196" s="85"/>
    </row>
    <row r="197" spans="1:5">
      <c r="A197" s="7"/>
      <c r="B197" s="7"/>
      <c r="C197" s="7"/>
      <c r="D197" s="7"/>
      <c r="E197" s="7"/>
    </row>
    <row r="198" spans="1:5">
      <c r="A198" s="7"/>
      <c r="B198" s="7"/>
      <c r="C198" s="7"/>
      <c r="D198" s="7"/>
      <c r="E198" s="7"/>
    </row>
    <row r="199" spans="1:5">
      <c r="A199" s="7"/>
      <c r="B199" s="7"/>
      <c r="C199" s="7"/>
      <c r="D199" s="7"/>
      <c r="E199" s="7"/>
    </row>
    <row r="200" spans="1:5">
      <c r="A200" s="7"/>
      <c r="B200" s="7"/>
      <c r="C200" s="7"/>
      <c r="D200" s="7"/>
      <c r="E200" s="7"/>
    </row>
    <row r="201" spans="1:5">
      <c r="A201" s="7"/>
      <c r="B201" s="7"/>
      <c r="C201" s="7"/>
      <c r="D201" s="7"/>
      <c r="E201" s="7"/>
    </row>
    <row r="202" spans="1:5">
      <c r="A202" s="7"/>
      <c r="B202" s="7"/>
      <c r="C202" s="7"/>
      <c r="D202" s="7"/>
      <c r="E202" s="7"/>
    </row>
    <row r="203" spans="1:5">
      <c r="A203" s="7"/>
      <c r="B203" s="7"/>
      <c r="C203" s="7"/>
      <c r="D203" s="7"/>
      <c r="E203" s="7"/>
    </row>
    <row r="204" spans="1:5">
      <c r="A204" s="7"/>
      <c r="B204" s="7"/>
      <c r="C204" s="7"/>
      <c r="D204" s="7"/>
      <c r="E204" s="7"/>
    </row>
    <row r="205" spans="1:5">
      <c r="A205" s="7"/>
      <c r="B205" s="7"/>
      <c r="C205" s="7"/>
      <c r="D205" s="7"/>
      <c r="E205" s="7"/>
    </row>
    <row r="206" spans="1:5">
      <c r="A206" s="7"/>
      <c r="B206" s="7"/>
      <c r="C206" s="7"/>
      <c r="D206" s="7"/>
      <c r="E206" s="7"/>
    </row>
    <row r="207" spans="1:5">
      <c r="A207" s="197" t="str">
        <f>A5</f>
        <v xml:space="preserve">Shoqeria : "ALLGLLAS "  sh.p.k, Tiranë. </v>
      </c>
      <c r="B207" s="197"/>
      <c r="C207" s="197"/>
      <c r="D207" s="197"/>
      <c r="E207" s="197"/>
    </row>
    <row r="208" spans="1:5">
      <c r="A208" s="3"/>
      <c r="B208" s="3"/>
      <c r="C208" s="3"/>
      <c r="D208" s="3"/>
      <c r="E208" s="3"/>
    </row>
    <row r="209" spans="1:5" ht="21" thickBot="1">
      <c r="A209" s="86"/>
      <c r="B209" s="87" t="s">
        <v>147</v>
      </c>
      <c r="C209" s="88" t="s">
        <v>148</v>
      </c>
      <c r="D209" s="47" t="s">
        <v>4</v>
      </c>
      <c r="E209" s="47" t="s">
        <v>5</v>
      </c>
    </row>
    <row r="210" spans="1:5" ht="15" thickTop="1">
      <c r="A210" s="89"/>
      <c r="B210" s="90"/>
      <c r="C210" s="90"/>
      <c r="D210" s="91"/>
      <c r="E210" s="91"/>
    </row>
    <row r="211" spans="1:5">
      <c r="A211" s="92"/>
      <c r="B211" s="93" t="s">
        <v>149</v>
      </c>
      <c r="C211" s="94"/>
      <c r="D211" s="95"/>
      <c r="E211" s="95"/>
    </row>
    <row r="212" spans="1:5">
      <c r="A212" s="92"/>
      <c r="B212" s="96" t="s">
        <v>150</v>
      </c>
      <c r="C212" s="94"/>
      <c r="D212" s="97">
        <f>D48</f>
        <v>9622396</v>
      </c>
      <c r="E212" s="97">
        <f>E48</f>
        <v>8767227</v>
      </c>
    </row>
    <row r="213" spans="1:5">
      <c r="A213" s="92"/>
      <c r="B213" s="96" t="s">
        <v>151</v>
      </c>
      <c r="C213" s="94"/>
      <c r="D213" s="97"/>
      <c r="E213" s="97"/>
    </row>
    <row r="214" spans="1:5">
      <c r="A214" s="92"/>
      <c r="B214" s="98" t="s">
        <v>152</v>
      </c>
      <c r="C214" s="97"/>
      <c r="D214" s="99">
        <v>3354967</v>
      </c>
      <c r="E214" s="97">
        <f>-E172</f>
        <v>1660656</v>
      </c>
    </row>
    <row r="215" spans="1:5">
      <c r="A215" s="92"/>
      <c r="B215" s="98" t="s">
        <v>153</v>
      </c>
      <c r="C215" s="94"/>
      <c r="D215" s="97">
        <v>0</v>
      </c>
      <c r="E215" s="97">
        <v>0</v>
      </c>
    </row>
    <row r="216" spans="1:5">
      <c r="A216" s="92"/>
      <c r="B216" s="98" t="s">
        <v>154</v>
      </c>
      <c r="C216" s="94"/>
      <c r="D216" s="97">
        <v>0</v>
      </c>
      <c r="E216" s="97">
        <v>0</v>
      </c>
    </row>
    <row r="217" spans="1:5">
      <c r="A217" s="92"/>
      <c r="B217" s="98" t="s">
        <v>155</v>
      </c>
      <c r="C217" s="94"/>
      <c r="D217" s="97">
        <v>0</v>
      </c>
      <c r="E217" s="97">
        <v>0</v>
      </c>
    </row>
    <row r="218" spans="1:5">
      <c r="A218" s="92"/>
      <c r="B218" s="94" t="s">
        <v>156</v>
      </c>
      <c r="C218" s="100" t="s">
        <v>114</v>
      </c>
      <c r="D218" s="97">
        <f>-(D12-E12)</f>
        <v>7399689</v>
      </c>
      <c r="E218" s="97">
        <v>-5872151</v>
      </c>
    </row>
    <row r="219" spans="1:5">
      <c r="A219" s="92"/>
      <c r="B219" s="94" t="s">
        <v>157</v>
      </c>
      <c r="C219" s="94"/>
      <c r="D219" s="97">
        <f>-(D13-E13)</f>
        <v>-8659524</v>
      </c>
      <c r="E219" s="97">
        <v>-5208048</v>
      </c>
    </row>
    <row r="220" spans="1:5">
      <c r="A220" s="92"/>
      <c r="B220" s="94" t="s">
        <v>158</v>
      </c>
      <c r="C220" s="94"/>
      <c r="D220" s="97">
        <f>(D39-E39)</f>
        <v>21249283</v>
      </c>
      <c r="E220" s="97">
        <v>5331778</v>
      </c>
    </row>
    <row r="221" spans="1:5">
      <c r="A221" s="92"/>
      <c r="B221" s="94" t="s">
        <v>159</v>
      </c>
      <c r="C221" s="94"/>
      <c r="D221" s="97">
        <v>-1035717</v>
      </c>
      <c r="E221" s="97">
        <v>0</v>
      </c>
    </row>
    <row r="222" spans="1:5">
      <c r="A222" s="92"/>
      <c r="B222" s="94" t="s">
        <v>160</v>
      </c>
      <c r="C222" s="94"/>
      <c r="D222" s="97">
        <v>0</v>
      </c>
      <c r="E222" s="97">
        <v>0</v>
      </c>
    </row>
    <row r="223" spans="1:5">
      <c r="A223" s="92"/>
      <c r="B223" s="94" t="s">
        <v>161</v>
      </c>
      <c r="C223" s="94"/>
      <c r="D223" s="97">
        <v>0</v>
      </c>
      <c r="E223" s="97">
        <v>0</v>
      </c>
    </row>
    <row r="224" spans="1:5" ht="15" thickBot="1">
      <c r="A224" s="92"/>
      <c r="B224" s="101" t="s">
        <v>162</v>
      </c>
      <c r="C224" s="94"/>
      <c r="D224" s="102">
        <f>SUM(D212:D223)</f>
        <v>31931094</v>
      </c>
      <c r="E224" s="102">
        <f>SUM(E212:E223)</f>
        <v>4679462</v>
      </c>
    </row>
    <row r="225" spans="1:5" ht="15" thickTop="1">
      <c r="A225" s="92"/>
      <c r="B225" s="94"/>
      <c r="C225" s="94"/>
      <c r="D225" s="97"/>
      <c r="E225" s="97"/>
    </row>
    <row r="226" spans="1:5">
      <c r="A226" s="92"/>
      <c r="B226" s="93" t="s">
        <v>163</v>
      </c>
      <c r="C226" s="94"/>
      <c r="D226" s="97"/>
      <c r="E226" s="97"/>
    </row>
    <row r="227" spans="1:5">
      <c r="A227" s="92"/>
      <c r="B227" s="103" t="s">
        <v>164</v>
      </c>
      <c r="C227" s="94"/>
      <c r="D227" s="97">
        <v>0</v>
      </c>
      <c r="E227" s="97">
        <v>0</v>
      </c>
    </row>
    <row r="228" spans="1:5">
      <c r="A228" s="92"/>
      <c r="B228" s="103" t="s">
        <v>165</v>
      </c>
      <c r="C228" s="94"/>
      <c r="D228" s="97">
        <v>-30936297</v>
      </c>
      <c r="E228" s="97">
        <v>-9901164</v>
      </c>
    </row>
    <row r="229" spans="1:5">
      <c r="A229" s="92"/>
      <c r="B229" s="103" t="s">
        <v>166</v>
      </c>
      <c r="C229" s="94"/>
      <c r="D229" s="97"/>
      <c r="E229" s="97">
        <v>1924907</v>
      </c>
    </row>
    <row r="230" spans="1:5">
      <c r="A230" s="92"/>
      <c r="B230" s="103" t="s">
        <v>167</v>
      </c>
      <c r="C230" s="94"/>
      <c r="D230" s="97">
        <v>0</v>
      </c>
      <c r="E230" s="97">
        <v>0</v>
      </c>
    </row>
    <row r="231" spans="1:5">
      <c r="A231" s="92"/>
      <c r="B231" s="103" t="s">
        <v>168</v>
      </c>
      <c r="C231" s="94"/>
      <c r="D231" s="97">
        <v>0</v>
      </c>
      <c r="E231" s="97">
        <v>2708336</v>
      </c>
    </row>
    <row r="232" spans="1:5" ht="15" thickBot="1">
      <c r="A232" s="92"/>
      <c r="B232" s="101" t="s">
        <v>169</v>
      </c>
      <c r="C232" s="94"/>
      <c r="D232" s="102">
        <f>SUM(D227:D231)</f>
        <v>-30936297</v>
      </c>
      <c r="E232" s="102">
        <f>SUM(E227:E231)</f>
        <v>-5267921</v>
      </c>
    </row>
    <row r="233" spans="1:5" ht="15" thickTop="1">
      <c r="A233" s="92"/>
      <c r="B233" s="104"/>
      <c r="C233" s="104"/>
      <c r="D233" s="105"/>
      <c r="E233" s="105"/>
    </row>
    <row r="234" spans="1:5">
      <c r="A234" s="92"/>
      <c r="B234" s="93" t="s">
        <v>170</v>
      </c>
      <c r="C234" s="94"/>
      <c r="D234" s="97"/>
      <c r="E234" s="97"/>
    </row>
    <row r="235" spans="1:5">
      <c r="A235" s="92"/>
      <c r="B235" s="94" t="s">
        <v>171</v>
      </c>
      <c r="C235" s="94"/>
      <c r="D235" s="97"/>
      <c r="E235" s="97"/>
    </row>
    <row r="236" spans="1:5">
      <c r="A236" s="92"/>
      <c r="B236" s="94" t="s">
        <v>172</v>
      </c>
      <c r="C236" s="94"/>
      <c r="D236" s="97">
        <v>0</v>
      </c>
      <c r="E236" s="97">
        <v>0</v>
      </c>
    </row>
    <row r="237" spans="1:5">
      <c r="A237" s="92"/>
      <c r="B237" s="94" t="s">
        <v>173</v>
      </c>
      <c r="C237" s="94"/>
      <c r="D237" s="97">
        <v>0</v>
      </c>
      <c r="E237" s="97">
        <v>0</v>
      </c>
    </row>
    <row r="238" spans="1:5">
      <c r="A238" s="92"/>
      <c r="B238" s="94" t="s">
        <v>174</v>
      </c>
      <c r="C238" s="94"/>
      <c r="D238" s="97">
        <v>0</v>
      </c>
      <c r="E238" s="97">
        <v>0</v>
      </c>
    </row>
    <row r="239" spans="1:5" ht="15" thickBot="1">
      <c r="A239" s="106"/>
      <c r="B239" s="101" t="s">
        <v>175</v>
      </c>
      <c r="C239" s="94"/>
      <c r="D239" s="102">
        <f>SUM(D235:D238)</f>
        <v>0</v>
      </c>
      <c r="E239" s="102">
        <f>SUM(E235:E238)</f>
        <v>0</v>
      </c>
    </row>
    <row r="240" spans="1:5" ht="15" thickTop="1">
      <c r="A240" s="92"/>
      <c r="B240" s="107"/>
      <c r="C240" s="94"/>
      <c r="D240" s="97"/>
      <c r="E240" s="97"/>
    </row>
    <row r="241" spans="1:8" ht="15" thickBot="1">
      <c r="A241" s="92"/>
      <c r="B241" s="93" t="s">
        <v>176</v>
      </c>
      <c r="C241" s="108"/>
      <c r="D241" s="102">
        <f>D224+D232+D239</f>
        <v>994797</v>
      </c>
      <c r="E241" s="102">
        <f>E224+E232+E239</f>
        <v>-588459</v>
      </c>
    </row>
    <row r="242" spans="1:8" ht="15" thickTop="1">
      <c r="A242" s="92"/>
      <c r="B242" s="93"/>
      <c r="C242" s="108"/>
      <c r="D242" s="109"/>
      <c r="E242" s="109"/>
    </row>
    <row r="243" spans="1:8">
      <c r="A243" s="92"/>
      <c r="B243" s="93" t="s">
        <v>177</v>
      </c>
      <c r="C243" s="108"/>
      <c r="D243" s="109">
        <f>E10</f>
        <v>2930876</v>
      </c>
      <c r="E243" s="109">
        <v>3519335</v>
      </c>
    </row>
    <row r="244" spans="1:8" ht="15" thickBot="1">
      <c r="A244" s="110"/>
      <c r="B244" s="111" t="s">
        <v>178</v>
      </c>
      <c r="C244" s="112"/>
      <c r="D244" s="113">
        <f>D10</f>
        <v>3925673</v>
      </c>
      <c r="E244" s="113">
        <f>E10</f>
        <v>2930876</v>
      </c>
    </row>
    <row r="245" spans="1:8" ht="15" thickTop="1">
      <c r="A245" s="114"/>
      <c r="B245" s="115"/>
      <c r="C245" s="116"/>
      <c r="D245" s="117"/>
      <c r="E245" s="117"/>
    </row>
    <row r="246" spans="1:8">
      <c r="A246" s="118"/>
      <c r="B246" s="3"/>
      <c r="C246" s="119"/>
      <c r="D246" s="3"/>
      <c r="E246" s="3"/>
    </row>
    <row r="247" spans="1:8">
      <c r="A247" s="3"/>
      <c r="B247" s="118" t="s">
        <v>179</v>
      </c>
      <c r="C247" s="3"/>
      <c r="D247" s="3"/>
      <c r="E247" s="3"/>
      <c r="F247" s="3"/>
      <c r="G247" s="3"/>
      <c r="H247" s="3"/>
    </row>
    <row r="248" spans="1:8">
      <c r="A248" s="3"/>
      <c r="B248" s="120" t="s">
        <v>180</v>
      </c>
      <c r="C248" s="3"/>
      <c r="D248" s="3"/>
      <c r="E248" s="3"/>
      <c r="F248" s="3"/>
      <c r="G248" s="3"/>
      <c r="H248" s="3"/>
    </row>
    <row r="249" spans="1:8">
      <c r="A249" s="7"/>
      <c r="B249" s="121"/>
      <c r="C249" s="7"/>
      <c r="D249" s="7"/>
      <c r="E249" s="7"/>
      <c r="F249" s="7"/>
      <c r="G249" s="7"/>
      <c r="H249" s="7"/>
    </row>
    <row r="250" spans="1:8" ht="31.2" thickBot="1">
      <c r="A250" s="122"/>
      <c r="B250" s="122"/>
      <c r="C250" s="123" t="s">
        <v>116</v>
      </c>
      <c r="D250" s="123" t="s">
        <v>43</v>
      </c>
      <c r="E250" s="123" t="s">
        <v>181</v>
      </c>
      <c r="F250" s="123" t="s">
        <v>182</v>
      </c>
      <c r="G250" s="123" t="s">
        <v>183</v>
      </c>
      <c r="H250" s="123" t="s">
        <v>184</v>
      </c>
    </row>
    <row r="251" spans="1:8" ht="15" thickTop="1">
      <c r="A251" s="92"/>
      <c r="B251" s="124" t="s">
        <v>185</v>
      </c>
      <c r="C251" s="125">
        <v>19000000</v>
      </c>
      <c r="D251" s="125">
        <v>0</v>
      </c>
      <c r="E251" s="125">
        <v>0</v>
      </c>
      <c r="F251" s="125">
        <v>23868</v>
      </c>
      <c r="G251" s="125">
        <v>8545957</v>
      </c>
      <c r="H251" s="125">
        <v>27569825</v>
      </c>
    </row>
    <row r="252" spans="1:8">
      <c r="A252" s="92"/>
      <c r="B252" s="94"/>
      <c r="C252" s="125"/>
      <c r="D252" s="125"/>
      <c r="E252" s="125"/>
      <c r="F252" s="125"/>
      <c r="G252" s="125"/>
      <c r="H252" s="126">
        <f t="shared" ref="H252:H258" si="0">SUM(C252:G252)</f>
        <v>0</v>
      </c>
    </row>
    <row r="253" spans="1:8">
      <c r="A253" s="92"/>
      <c r="B253" s="94" t="s">
        <v>186</v>
      </c>
      <c r="C253" s="125">
        <v>0</v>
      </c>
      <c r="D253" s="125">
        <v>0</v>
      </c>
      <c r="E253" s="125"/>
      <c r="F253" s="125"/>
      <c r="G253" s="125">
        <v>8767227</v>
      </c>
      <c r="H253" s="126">
        <f t="shared" si="0"/>
        <v>8767227</v>
      </c>
    </row>
    <row r="254" spans="1:8">
      <c r="A254" s="92"/>
      <c r="B254" s="94" t="s">
        <v>187</v>
      </c>
      <c r="C254" s="125">
        <v>0</v>
      </c>
      <c r="D254" s="125">
        <v>0</v>
      </c>
      <c r="E254" s="125"/>
      <c r="F254" s="125"/>
      <c r="G254" s="125">
        <v>0</v>
      </c>
      <c r="H254" s="126">
        <f t="shared" si="0"/>
        <v>0</v>
      </c>
    </row>
    <row r="255" spans="1:8">
      <c r="A255" s="92"/>
      <c r="B255" s="94" t="s">
        <v>188</v>
      </c>
      <c r="C255" s="125">
        <v>8500000</v>
      </c>
      <c r="D255" s="125">
        <v>0</v>
      </c>
      <c r="E255" s="125"/>
      <c r="F255" s="125">
        <v>45957</v>
      </c>
      <c r="G255" s="125">
        <v>-8545957</v>
      </c>
      <c r="H255" s="126">
        <f t="shared" si="0"/>
        <v>0</v>
      </c>
    </row>
    <row r="256" spans="1:8">
      <c r="A256" s="92"/>
      <c r="B256" s="94"/>
      <c r="C256" s="125"/>
      <c r="D256" s="125"/>
      <c r="E256" s="125"/>
      <c r="F256" s="125"/>
      <c r="G256" s="125"/>
      <c r="H256" s="126">
        <f t="shared" si="0"/>
        <v>0</v>
      </c>
    </row>
    <row r="257" spans="1:8">
      <c r="A257" s="92"/>
      <c r="B257" s="94" t="s">
        <v>189</v>
      </c>
      <c r="C257" s="125">
        <v>0</v>
      </c>
      <c r="D257" s="125">
        <v>0</v>
      </c>
      <c r="E257" s="125">
        <v>0</v>
      </c>
      <c r="F257" s="125">
        <v>0</v>
      </c>
      <c r="G257" s="125">
        <v>0</v>
      </c>
      <c r="H257" s="126">
        <f t="shared" si="0"/>
        <v>0</v>
      </c>
    </row>
    <row r="258" spans="1:8">
      <c r="A258" s="127"/>
      <c r="B258" s="128"/>
      <c r="C258" s="129"/>
      <c r="D258" s="129"/>
      <c r="E258" s="129"/>
      <c r="F258" s="129"/>
      <c r="G258" s="129"/>
      <c r="H258" s="130">
        <f t="shared" si="0"/>
        <v>0</v>
      </c>
    </row>
    <row r="259" spans="1:8" ht="15" thickBot="1">
      <c r="A259" s="131"/>
      <c r="B259" s="132" t="s">
        <v>190</v>
      </c>
      <c r="C259" s="133">
        <f t="shared" ref="C259:H259" si="1">SUM(C251:C257)</f>
        <v>27500000</v>
      </c>
      <c r="D259" s="133">
        <f t="shared" si="1"/>
        <v>0</v>
      </c>
      <c r="E259" s="133">
        <f t="shared" si="1"/>
        <v>0</v>
      </c>
      <c r="F259" s="133">
        <f t="shared" si="1"/>
        <v>69825</v>
      </c>
      <c r="G259" s="133">
        <f t="shared" si="1"/>
        <v>8767227</v>
      </c>
      <c r="H259" s="133">
        <f t="shared" si="1"/>
        <v>36337052</v>
      </c>
    </row>
    <row r="260" spans="1:8" ht="15" thickTop="1">
      <c r="A260" s="92"/>
      <c r="B260" s="94"/>
      <c r="C260" s="125"/>
      <c r="D260" s="125"/>
      <c r="E260" s="125"/>
      <c r="F260" s="125"/>
      <c r="G260" s="125"/>
      <c r="H260" s="126">
        <f t="shared" ref="H260:H266" si="2">SUM(C260:G260)</f>
        <v>0</v>
      </c>
    </row>
    <row r="261" spans="1:8">
      <c r="A261" s="92"/>
      <c r="B261" s="94" t="s">
        <v>186</v>
      </c>
      <c r="C261" s="125">
        <v>0</v>
      </c>
      <c r="D261" s="125">
        <v>0</v>
      </c>
      <c r="E261" s="125"/>
      <c r="F261" s="125"/>
      <c r="G261" s="125">
        <v>9622396</v>
      </c>
      <c r="H261" s="126">
        <f t="shared" si="2"/>
        <v>9622396</v>
      </c>
    </row>
    <row r="262" spans="1:8">
      <c r="A262" s="92"/>
      <c r="B262" s="94" t="s">
        <v>187</v>
      </c>
      <c r="C262" s="125">
        <v>0</v>
      </c>
      <c r="D262" s="125">
        <v>0</v>
      </c>
      <c r="E262" s="125"/>
      <c r="F262" s="125"/>
      <c r="G262" s="125">
        <v>0</v>
      </c>
      <c r="H262" s="126">
        <f t="shared" si="2"/>
        <v>0</v>
      </c>
    </row>
    <row r="263" spans="1:8">
      <c r="A263" s="92"/>
      <c r="B263" s="94" t="s">
        <v>188</v>
      </c>
      <c r="C263" s="125">
        <v>8500000</v>
      </c>
      <c r="D263" s="125">
        <v>0</v>
      </c>
      <c r="E263" s="125"/>
      <c r="F263" s="125">
        <v>267227</v>
      </c>
      <c r="G263" s="125">
        <v>-8767227</v>
      </c>
      <c r="H263" s="126">
        <f t="shared" si="2"/>
        <v>0</v>
      </c>
    </row>
    <row r="264" spans="1:8">
      <c r="A264" s="92"/>
      <c r="B264" s="94"/>
      <c r="C264" s="125"/>
      <c r="D264" s="125"/>
      <c r="E264" s="125"/>
      <c r="F264" s="125"/>
      <c r="G264" s="125"/>
      <c r="H264" s="126">
        <f t="shared" si="2"/>
        <v>0</v>
      </c>
    </row>
    <row r="265" spans="1:8">
      <c r="A265" s="92"/>
      <c r="B265" s="94" t="s">
        <v>189</v>
      </c>
      <c r="C265" s="125">
        <v>0</v>
      </c>
      <c r="D265" s="125">
        <v>0</v>
      </c>
      <c r="E265" s="125">
        <v>0</v>
      </c>
      <c r="F265" s="125">
        <v>0</v>
      </c>
      <c r="G265" s="125">
        <v>0</v>
      </c>
      <c r="H265" s="126">
        <f t="shared" si="2"/>
        <v>0</v>
      </c>
    </row>
    <row r="266" spans="1:8">
      <c r="A266" s="127"/>
      <c r="B266" s="128"/>
      <c r="C266" s="129"/>
      <c r="D266" s="129"/>
      <c r="E266" s="129"/>
      <c r="F266" s="129"/>
      <c r="G266" s="129"/>
      <c r="H266" s="130">
        <f t="shared" si="2"/>
        <v>0</v>
      </c>
    </row>
    <row r="267" spans="1:8" ht="15" thickBot="1">
      <c r="A267" s="131"/>
      <c r="B267" s="132" t="s">
        <v>191</v>
      </c>
      <c r="C267" s="133">
        <f>SUM(C259:C266)</f>
        <v>36000000</v>
      </c>
      <c r="D267" s="133">
        <f>SUM(D260:D265)</f>
        <v>0</v>
      </c>
      <c r="E267" s="133">
        <f>SUM(E260:E265)</f>
        <v>0</v>
      </c>
      <c r="F267" s="133">
        <f>SUM(F259:F266)</f>
        <v>337052</v>
      </c>
      <c r="G267" s="133">
        <f>SUM(G259:G266)</f>
        <v>9622396</v>
      </c>
      <c r="H267" s="133">
        <f>SUM(H259:H266)</f>
        <v>45959448</v>
      </c>
    </row>
    <row r="268" spans="1:8" ht="15" thickTop="1"/>
    <row r="271" spans="1:8">
      <c r="B271" s="3"/>
      <c r="C271" s="3"/>
      <c r="D271" s="3"/>
      <c r="E271" s="3"/>
      <c r="F271" s="3"/>
      <c r="G271" s="3"/>
      <c r="H271" s="7"/>
    </row>
    <row r="272" spans="1:8">
      <c r="B272" s="198" t="s">
        <v>192</v>
      </c>
      <c r="C272" s="198"/>
      <c r="D272" s="198"/>
      <c r="E272" s="198"/>
      <c r="F272" s="198"/>
      <c r="G272" s="198"/>
      <c r="H272" s="198"/>
    </row>
    <row r="273" spans="2:8">
      <c r="B273" s="134"/>
      <c r="C273" s="135"/>
      <c r="D273" s="136"/>
      <c r="E273" s="136"/>
      <c r="F273" s="136"/>
      <c r="G273" s="136"/>
      <c r="H273" s="136"/>
    </row>
    <row r="274" spans="2:8" ht="15" thickBot="1">
      <c r="B274" s="137"/>
      <c r="C274" s="137"/>
      <c r="D274" s="137"/>
      <c r="E274" s="137"/>
      <c r="F274" s="137"/>
      <c r="G274" s="138"/>
    </row>
    <row r="275" spans="2:8" ht="42" thickTop="1" thickBot="1">
      <c r="B275" s="139" t="s">
        <v>193</v>
      </c>
      <c r="C275" s="140" t="s">
        <v>194</v>
      </c>
      <c r="D275" s="140" t="s">
        <v>195</v>
      </c>
      <c r="E275" s="140" t="s">
        <v>196</v>
      </c>
      <c r="F275" s="140" t="s">
        <v>197</v>
      </c>
      <c r="G275" s="141" t="s">
        <v>184</v>
      </c>
    </row>
    <row r="276" spans="2:8" ht="15" thickTop="1">
      <c r="B276" s="142"/>
      <c r="C276" s="142"/>
      <c r="D276" s="142"/>
      <c r="E276" s="142"/>
      <c r="F276" s="142"/>
      <c r="G276" s="143"/>
    </row>
    <row r="277" spans="2:8">
      <c r="B277" s="144" t="s">
        <v>198</v>
      </c>
      <c r="C277" s="145">
        <v>14520000</v>
      </c>
      <c r="D277" s="146">
        <v>44779857</v>
      </c>
      <c r="E277" s="147">
        <v>26263745</v>
      </c>
      <c r="F277" s="147"/>
      <c r="G277" s="148">
        <f>SUM(C277:F277)</f>
        <v>85563602</v>
      </c>
    </row>
    <row r="278" spans="2:8">
      <c r="B278" s="149" t="s">
        <v>199</v>
      </c>
      <c r="C278" s="150"/>
      <c r="D278" s="150">
        <v>2203070</v>
      </c>
      <c r="E278" s="151">
        <v>30434410</v>
      </c>
      <c r="F278" s="151"/>
      <c r="G278" s="148">
        <f>SUM(C278:F278)</f>
        <v>32637480</v>
      </c>
    </row>
    <row r="279" spans="2:8">
      <c r="B279" s="149" t="s">
        <v>200</v>
      </c>
      <c r="C279" s="150">
        <v>0</v>
      </c>
      <c r="D279" s="150"/>
      <c r="E279" s="151">
        <v>3711767</v>
      </c>
      <c r="F279" s="151"/>
      <c r="G279" s="148">
        <f>SUM(C279:F279)</f>
        <v>3711767</v>
      </c>
    </row>
    <row r="280" spans="2:8">
      <c r="B280" s="152" t="s">
        <v>201</v>
      </c>
      <c r="C280" s="153">
        <f>C277+C278-C279</f>
        <v>14520000</v>
      </c>
      <c r="D280" s="153">
        <f>D277+D278-D279</f>
        <v>46982927</v>
      </c>
      <c r="E280" s="153">
        <f>E277+E278-E279</f>
        <v>52986388</v>
      </c>
      <c r="F280" s="153">
        <f>F277+F278-F279</f>
        <v>0</v>
      </c>
      <c r="G280" s="154">
        <f>G277+G278-G279</f>
        <v>114489315</v>
      </c>
    </row>
    <row r="281" spans="2:8">
      <c r="B281" s="155"/>
      <c r="C281" s="155"/>
      <c r="D281" s="155"/>
      <c r="E281" s="155"/>
      <c r="F281" s="155"/>
      <c r="G281" s="156"/>
    </row>
    <row r="282" spans="2:8">
      <c r="B282" s="149" t="s">
        <v>202</v>
      </c>
      <c r="C282" s="150">
        <v>0</v>
      </c>
      <c r="D282" s="150">
        <v>0</v>
      </c>
      <c r="E282" s="151">
        <v>8112835</v>
      </c>
      <c r="F282" s="151"/>
      <c r="G282" s="157">
        <f>SUM(C282:F282)</f>
        <v>8112835</v>
      </c>
    </row>
    <row r="283" spans="2:8">
      <c r="B283" s="158" t="s">
        <v>203</v>
      </c>
      <c r="C283" s="158"/>
      <c r="D283" s="158"/>
      <c r="E283" s="151">
        <v>3354967</v>
      </c>
      <c r="F283" s="158">
        <v>0</v>
      </c>
      <c r="G283" s="157">
        <f>SUM(C283:F283)</f>
        <v>3354967</v>
      </c>
    </row>
    <row r="284" spans="2:8">
      <c r="B284" s="149" t="s">
        <v>204</v>
      </c>
      <c r="C284" s="150">
        <v>0</v>
      </c>
      <c r="D284" s="150">
        <v>0</v>
      </c>
      <c r="E284" s="151">
        <v>2010584</v>
      </c>
      <c r="F284" s="151">
        <v>0</v>
      </c>
      <c r="G284" s="157">
        <f>SUM(C284:F284)</f>
        <v>2010584</v>
      </c>
    </row>
    <row r="285" spans="2:8">
      <c r="B285" s="159" t="s">
        <v>205</v>
      </c>
      <c r="C285" s="153">
        <f>C282+C283-C284</f>
        <v>0</v>
      </c>
      <c r="D285" s="153">
        <f>D282+D283-D284</f>
        <v>0</v>
      </c>
      <c r="E285" s="153">
        <f>E282+E283-E284</f>
        <v>9457218</v>
      </c>
      <c r="F285" s="153">
        <f>F282+F283-F284</f>
        <v>0</v>
      </c>
      <c r="G285" s="154">
        <f>G282+G283-G284</f>
        <v>9457218</v>
      </c>
    </row>
    <row r="286" spans="2:8">
      <c r="B286" s="158"/>
      <c r="C286" s="150"/>
      <c r="D286" s="150"/>
      <c r="E286" s="151"/>
      <c r="F286" s="151"/>
      <c r="G286" s="157">
        <f>SUM(C286:F286)</f>
        <v>0</v>
      </c>
    </row>
    <row r="287" spans="2:8">
      <c r="B287" s="149" t="s">
        <v>206</v>
      </c>
      <c r="C287" s="150">
        <v>0</v>
      </c>
      <c r="D287" s="150">
        <v>0</v>
      </c>
      <c r="E287" s="151">
        <v>0</v>
      </c>
      <c r="F287" s="151">
        <v>0</v>
      </c>
      <c r="G287" s="157">
        <f>SUM(C287:F287)</f>
        <v>0</v>
      </c>
    </row>
    <row r="288" spans="2:8">
      <c r="B288" s="149" t="s">
        <v>199</v>
      </c>
      <c r="C288" s="150">
        <v>0</v>
      </c>
      <c r="D288" s="150">
        <v>0</v>
      </c>
      <c r="E288" s="151">
        <v>0</v>
      </c>
      <c r="F288" s="151">
        <v>0</v>
      </c>
      <c r="G288" s="157">
        <f>SUM(C288:F288)</f>
        <v>0</v>
      </c>
    </row>
    <row r="289" spans="2:7">
      <c r="B289" s="149" t="s">
        <v>200</v>
      </c>
      <c r="C289" s="150">
        <v>0</v>
      </c>
      <c r="D289" s="150">
        <v>0</v>
      </c>
      <c r="E289" s="151">
        <v>0</v>
      </c>
      <c r="F289" s="151">
        <v>0</v>
      </c>
      <c r="G289" s="157">
        <f>SUM(C289:F289)</f>
        <v>0</v>
      </c>
    </row>
    <row r="290" spans="2:7">
      <c r="B290" s="159" t="s">
        <v>207</v>
      </c>
      <c r="C290" s="153">
        <f>C287+C288-C289</f>
        <v>0</v>
      </c>
      <c r="D290" s="153">
        <f>D287+D288-D289</f>
        <v>0</v>
      </c>
      <c r="E290" s="153">
        <f>E287+E288-E289</f>
        <v>0</v>
      </c>
      <c r="F290" s="153">
        <f>F287+F288-F289</f>
        <v>0</v>
      </c>
      <c r="G290" s="154">
        <f>G287+G288-G289</f>
        <v>0</v>
      </c>
    </row>
    <row r="291" spans="2:7">
      <c r="B291" s="158"/>
      <c r="C291" s="158"/>
      <c r="D291" s="158"/>
      <c r="E291" s="158"/>
      <c r="F291" s="158"/>
      <c r="G291" s="156"/>
    </row>
    <row r="292" spans="2:7">
      <c r="B292" s="159" t="s">
        <v>208</v>
      </c>
      <c r="C292" s="160">
        <f>C277-C282-C287</f>
        <v>14520000</v>
      </c>
      <c r="D292" s="160">
        <f>D277-D282-D287</f>
        <v>44779857</v>
      </c>
      <c r="E292" s="160">
        <f>E277-E282-E287</f>
        <v>18150910</v>
      </c>
      <c r="F292" s="160">
        <f>F277-F282-F287</f>
        <v>0</v>
      </c>
      <c r="G292" s="161">
        <f>G277-G282-G287</f>
        <v>77450767</v>
      </c>
    </row>
    <row r="293" spans="2:7">
      <c r="B293" s="158"/>
      <c r="C293" s="150"/>
      <c r="D293" s="150"/>
      <c r="E293" s="151"/>
      <c r="F293" s="151"/>
      <c r="G293" s="157">
        <f>SUM(C293:F293)</f>
        <v>0</v>
      </c>
    </row>
    <row r="294" spans="2:7" ht="15" thickBot="1">
      <c r="B294" s="162" t="s">
        <v>209</v>
      </c>
      <c r="C294" s="163">
        <f>C280-C285-C290</f>
        <v>14520000</v>
      </c>
      <c r="D294" s="163">
        <f>D280-D285-D290</f>
        <v>46982927</v>
      </c>
      <c r="E294" s="163">
        <f>E280-E285-E290</f>
        <v>43529170</v>
      </c>
      <c r="F294" s="163">
        <f>F280-F285-F290</f>
        <v>0</v>
      </c>
      <c r="G294" s="164">
        <f>G280-G285-G290</f>
        <v>105032097</v>
      </c>
    </row>
    <row r="295" spans="2:7" ht="15" thickTop="1">
      <c r="B295" s="7"/>
      <c r="C295" s="7"/>
      <c r="D295" s="7"/>
      <c r="E295" s="7"/>
      <c r="F295" s="7"/>
      <c r="G295" s="7"/>
    </row>
    <row r="296" spans="2:7">
      <c r="B296" s="7"/>
      <c r="C296" s="165"/>
      <c r="D296" s="165"/>
      <c r="E296" s="7"/>
      <c r="F296" s="7"/>
      <c r="G296" s="7"/>
    </row>
    <row r="297" spans="2:7" ht="15" thickBot="1">
      <c r="B297" s="138"/>
      <c r="C297" s="138"/>
      <c r="D297" s="138"/>
      <c r="E297" s="138"/>
      <c r="F297" s="138"/>
      <c r="G297" s="138"/>
    </row>
    <row r="298" spans="2:7" ht="15" thickTop="1">
      <c r="B298" s="166" t="s">
        <v>210</v>
      </c>
      <c r="C298" s="166"/>
      <c r="D298" s="167"/>
      <c r="E298" s="167">
        <f>E283</f>
        <v>3354967</v>
      </c>
      <c r="F298" s="167">
        <f>F292*0.2</f>
        <v>0</v>
      </c>
      <c r="G298" s="168">
        <f>SUM(D298:F298)</f>
        <v>3354967</v>
      </c>
    </row>
    <row r="299" spans="2:7">
      <c r="B299" s="169" t="s">
        <v>211</v>
      </c>
      <c r="C299" s="169"/>
      <c r="D299" s="170"/>
      <c r="E299" s="170"/>
      <c r="F299" s="170">
        <v>0</v>
      </c>
      <c r="G299" s="157">
        <f>SUM(D299:F299)</f>
        <v>0</v>
      </c>
    </row>
    <row r="300" spans="2:7">
      <c r="B300" s="169" t="s">
        <v>212</v>
      </c>
      <c r="C300" s="169"/>
      <c r="D300" s="170"/>
      <c r="E300" s="170"/>
      <c r="F300" s="170"/>
      <c r="G300" s="157">
        <f>SUM(D300:F300)</f>
        <v>0</v>
      </c>
    </row>
    <row r="301" spans="2:7" ht="15" thickBot="1">
      <c r="B301" s="171" t="s">
        <v>213</v>
      </c>
      <c r="C301" s="171"/>
      <c r="D301" s="171"/>
      <c r="E301" s="172"/>
      <c r="F301" s="172"/>
      <c r="G301" s="173">
        <f>G298+G299+G300</f>
        <v>3354967</v>
      </c>
    </row>
    <row r="302" spans="2:7" ht="15" thickTop="1"/>
    <row r="304" spans="2:7" ht="15" thickBot="1">
      <c r="B304" s="182"/>
      <c r="C304" s="191"/>
      <c r="D304" s="82"/>
      <c r="E304" s="192"/>
      <c r="F304" s="84"/>
    </row>
    <row r="305" spans="2:6" ht="15" thickTop="1">
      <c r="B305" s="7"/>
      <c r="C305" s="174" t="s">
        <v>214</v>
      </c>
      <c r="D305" s="175"/>
      <c r="E305" s="176">
        <v>10926095</v>
      </c>
      <c r="F305" s="177">
        <v>9908528</v>
      </c>
    </row>
    <row r="306" spans="2:6">
      <c r="B306" s="7"/>
      <c r="C306" s="178" t="s">
        <v>215</v>
      </c>
      <c r="D306" s="179"/>
      <c r="E306" s="180">
        <f>E307+E308+E309+E310+E311+E312</f>
        <v>2110895</v>
      </c>
      <c r="F306" s="180">
        <f>SUM(F307:F312)</f>
        <v>1504486</v>
      </c>
    </row>
    <row r="307" spans="2:6">
      <c r="B307" s="7"/>
      <c r="C307" s="181" t="s">
        <v>216</v>
      </c>
      <c r="D307" s="179"/>
      <c r="E307" s="180">
        <v>0</v>
      </c>
      <c r="F307" s="180">
        <v>0</v>
      </c>
    </row>
    <row r="308" spans="2:6">
      <c r="B308" s="7"/>
      <c r="C308" s="181" t="s">
        <v>217</v>
      </c>
      <c r="D308" s="179"/>
      <c r="E308" s="180">
        <v>0</v>
      </c>
      <c r="F308" s="180">
        <v>0</v>
      </c>
    </row>
    <row r="309" spans="2:6">
      <c r="B309" s="7"/>
      <c r="C309" s="181" t="s">
        <v>218</v>
      </c>
      <c r="D309" s="179"/>
      <c r="E309" s="180">
        <v>627433</v>
      </c>
      <c r="F309" s="180"/>
    </row>
    <row r="310" spans="2:6">
      <c r="B310" s="7"/>
      <c r="C310" s="181" t="s">
        <v>219</v>
      </c>
      <c r="D310" s="179"/>
      <c r="E310" s="180">
        <v>0</v>
      </c>
      <c r="F310" s="180"/>
    </row>
    <row r="311" spans="2:6">
      <c r="B311" s="7"/>
      <c r="C311" s="181" t="s">
        <v>220</v>
      </c>
      <c r="D311" s="179"/>
      <c r="E311" s="180">
        <v>1483462</v>
      </c>
      <c r="F311" s="180">
        <v>1504486</v>
      </c>
    </row>
    <row r="312" spans="2:6">
      <c r="B312" s="182"/>
      <c r="C312" s="178" t="s">
        <v>221</v>
      </c>
      <c r="D312" s="179"/>
      <c r="E312" s="180">
        <v>0</v>
      </c>
      <c r="F312" s="180">
        <v>0</v>
      </c>
    </row>
    <row r="313" spans="2:6">
      <c r="B313" s="114"/>
      <c r="C313" s="178" t="s">
        <v>222</v>
      </c>
      <c r="D313" s="179"/>
      <c r="E313" s="67">
        <v>0</v>
      </c>
      <c r="F313" s="67">
        <v>0</v>
      </c>
    </row>
    <row r="314" spans="2:6">
      <c r="B314" s="183"/>
      <c r="C314" s="28"/>
      <c r="D314" s="28"/>
      <c r="E314" s="28"/>
      <c r="F314" s="28"/>
    </row>
    <row r="315" spans="2:6">
      <c r="B315" s="183"/>
      <c r="C315" s="178" t="s">
        <v>223</v>
      </c>
      <c r="D315" s="184"/>
      <c r="E315" s="177">
        <f>E305+E306+E313</f>
        <v>13036990</v>
      </c>
      <c r="F315" s="177">
        <f>F305+F306+F313</f>
        <v>11413014</v>
      </c>
    </row>
    <row r="316" spans="2:6">
      <c r="B316" s="183"/>
      <c r="C316" s="28"/>
      <c r="D316" s="28"/>
      <c r="E316" s="28"/>
      <c r="F316" s="28"/>
    </row>
    <row r="317" spans="2:6">
      <c r="B317" s="114"/>
      <c r="C317" s="28" t="s">
        <v>224</v>
      </c>
      <c r="D317" s="28"/>
      <c r="E317" s="185">
        <v>1303699</v>
      </c>
      <c r="F317" s="28">
        <v>1141301</v>
      </c>
    </row>
    <row r="318" spans="2:6">
      <c r="B318" s="182"/>
      <c r="C318" s="186"/>
      <c r="D318" s="187"/>
      <c r="E318" s="186"/>
      <c r="F318" s="186"/>
    </row>
    <row r="319" spans="2:6" ht="15" thickBot="1">
      <c r="B319" s="182"/>
      <c r="C319" s="188" t="s">
        <v>225</v>
      </c>
      <c r="D319" s="189"/>
      <c r="E319" s="190">
        <f>E305-E317</f>
        <v>9622396</v>
      </c>
      <c r="F319" s="177">
        <f>F305-F317</f>
        <v>8767227</v>
      </c>
    </row>
    <row r="320" spans="2:6" ht="15" thickTop="1">
      <c r="B320" s="182"/>
      <c r="C320" s="191"/>
      <c r="D320" s="82"/>
      <c r="E320" s="192"/>
      <c r="F320" s="84"/>
    </row>
  </sheetData>
  <mergeCells count="5">
    <mergeCell ref="A5:E5"/>
    <mergeCell ref="A59:E59"/>
    <mergeCell ref="A161:E161"/>
    <mergeCell ref="A207:E207"/>
    <mergeCell ref="B272:H27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2012-07-11T11:34:02Z</dcterms:created>
  <dcterms:modified xsi:type="dcterms:W3CDTF">2012-07-11T11:55:40Z</dcterms:modified>
</cp:coreProperties>
</file>