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5452206-9CB8-4488-90F9-E2CD319EB468}" xr6:coauthVersionLast="45" xr6:coauthVersionMax="45" xr10:uidLastSave="{00000000-0000-0000-0000-000000000000}"/>
  <bookViews>
    <workbookView xWindow="-120" yWindow="-120" windowWidth="15600" windowHeight="11160" firstSheet="1" activeTab="3" xr2:uid="{00000000-000D-0000-FFFF-FFFF00000000}"/>
  </bookViews>
  <sheets>
    <sheet name="1-Pasqyra e Pozicioni Financiar" sheetId="3" r:id="rId1"/>
    <sheet name="2.1-Pasqyra e Perform. (natyra)" sheetId="2" r:id="rId2"/>
    <sheet name="cesh direkt" sheetId="6" r:id="rId3"/>
    <sheet name="kapitalet e ve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4" l="1"/>
  <c r="H35" i="4"/>
  <c r="H24" i="4"/>
  <c r="H22" i="4"/>
  <c r="D42" i="2" l="1"/>
  <c r="D47" i="2" s="1"/>
  <c r="D57" i="2" s="1"/>
  <c r="C107" i="3"/>
  <c r="C109" i="3" s="1"/>
  <c r="C92" i="3"/>
  <c r="C75" i="3"/>
  <c r="C94" i="3" s="1"/>
  <c r="C55" i="3"/>
  <c r="C33" i="3"/>
  <c r="C111" i="3" l="1"/>
  <c r="C57" i="3"/>
  <c r="C113" i="3" s="1"/>
  <c r="H30" i="4"/>
  <c r="I31" i="4" l="1"/>
  <c r="K31" i="4" s="1"/>
  <c r="I32" i="4"/>
  <c r="I33" i="4"/>
  <c r="K33" i="4" s="1"/>
  <c r="I34" i="4"/>
  <c r="K34" i="4" s="1"/>
  <c r="I10" i="4"/>
  <c r="K10" i="4" s="1"/>
  <c r="J35" i="4"/>
  <c r="G35" i="4"/>
  <c r="F35" i="4"/>
  <c r="E35" i="4"/>
  <c r="D35" i="4"/>
  <c r="C35" i="4"/>
  <c r="B35" i="4"/>
  <c r="K32" i="4"/>
  <c r="J30" i="4"/>
  <c r="I30" i="4"/>
  <c r="I29" i="4"/>
  <c r="K29" i="4" s="1"/>
  <c r="I28" i="4"/>
  <c r="K28" i="4" s="1"/>
  <c r="I27" i="4"/>
  <c r="K27" i="4" s="1"/>
  <c r="I26" i="4"/>
  <c r="K26" i="4" s="1"/>
  <c r="I25" i="4"/>
  <c r="K25" i="4" s="1"/>
  <c r="J22" i="4"/>
  <c r="G22" i="4"/>
  <c r="G24" i="4" s="1"/>
  <c r="G37" i="4" s="1"/>
  <c r="F22" i="4"/>
  <c r="F24" i="4" s="1"/>
  <c r="E22" i="4"/>
  <c r="E24" i="4" s="1"/>
  <c r="E37" i="4" s="1"/>
  <c r="D22" i="4"/>
  <c r="D24" i="4" s="1"/>
  <c r="C22" i="4"/>
  <c r="C24" i="4" s="1"/>
  <c r="C37" i="4" s="1"/>
  <c r="B22" i="4"/>
  <c r="I21" i="4"/>
  <c r="K21" i="4" s="1"/>
  <c r="I20" i="4"/>
  <c r="K20" i="4" s="1"/>
  <c r="K19" i="4"/>
  <c r="I18" i="4"/>
  <c r="K18" i="4" s="1"/>
  <c r="J17" i="4"/>
  <c r="I17" i="4"/>
  <c r="I16" i="4"/>
  <c r="K16" i="4" s="1"/>
  <c r="I15" i="4"/>
  <c r="K15" i="4" s="1"/>
  <c r="I14" i="4"/>
  <c r="K14" i="4" s="1"/>
  <c r="I13" i="4"/>
  <c r="K13" i="4" s="1"/>
  <c r="J12" i="4"/>
  <c r="J24" i="4" s="1"/>
  <c r="J37" i="4" s="1"/>
  <c r="I12" i="4"/>
  <c r="I11" i="4"/>
  <c r="K11" i="4" s="1"/>
  <c r="K12" i="4" l="1"/>
  <c r="D37" i="4"/>
  <c r="F37" i="4"/>
  <c r="K30" i="4"/>
  <c r="I22" i="4"/>
  <c r="K22" i="4" s="1"/>
  <c r="I35" i="4"/>
  <c r="K35" i="4" s="1"/>
  <c r="K17" i="4"/>
  <c r="B24" i="4"/>
  <c r="I24" i="4" s="1"/>
  <c r="K24" i="4" s="1"/>
  <c r="B37" i="4" l="1"/>
  <c r="I37" i="4" s="1"/>
  <c r="K37" i="4" s="1"/>
  <c r="B107" i="3"/>
  <c r="B109" i="3" s="1"/>
  <c r="B92" i="3"/>
  <c r="B75" i="3"/>
  <c r="B55" i="3"/>
  <c r="B33" i="3"/>
  <c r="B94" i="3" l="1"/>
  <c r="B111" i="3" s="1"/>
  <c r="B57" i="3"/>
  <c r="B113" i="3" l="1"/>
  <c r="D55" i="2"/>
  <c r="B55" i="2"/>
  <c r="B42" i="2"/>
  <c r="B47" i="2" s="1"/>
  <c r="B57" i="2" s="1"/>
</calcChain>
</file>

<file path=xl/sharedStrings.xml><?xml version="1.0" encoding="utf-8"?>
<sst xmlns="http://schemas.openxmlformats.org/spreadsheetml/2006/main" count="249" uniqueCount="205">
  <si>
    <t>Pasqyrat financiare te vitit</t>
  </si>
  <si>
    <t>Lek/Mije Lek/Miljon Lek</t>
  </si>
  <si>
    <t>Periudha</t>
  </si>
  <si>
    <t>Raportuese</t>
  </si>
  <si>
    <t>Para ardhese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</si>
  <si>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</si>
  <si>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</si>
  <si>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</si>
  <si>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</si>
  <si>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</si>
  <si>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</si>
  <si>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</si>
  <si>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</si>
  <si>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</si>
  <si>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</si>
  <si>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</si>
  <si>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</si>
  <si>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</si>
  <si>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</si>
  <si>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</si>
  <si>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</si>
  <si>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</si>
  <si>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</si>
  <si>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</si>
  <si>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</si>
  <si>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</si>
  <si>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</si>
  <si>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</si>
  <si>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</si>
  <si>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</si>
  <si>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</si>
  <si>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</si>
  <si>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</si>
  <si>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</si>
  <si>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</si>
  <si>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</si>
  <si>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</si>
  <si>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</si>
  <si>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</si>
  <si>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</si>
  <si>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</si>
  <si>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</si>
  <si>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</si>
  <si>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</si>
  <si>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</si>
  <si>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</si>
  <si>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</si>
  <si>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</si>
  <si>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</si>
  <si>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</si>
  <si>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</si>
  <si>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</si>
  <si>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</si>
  <si>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</si>
  <si>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</si>
  <si>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</si>
  <si>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</si>
  <si>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</si>
  <si>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</si>
  <si>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</si>
  <si>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</si>
  <si>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</si>
  <si>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</si>
  <si>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</si>
  <si>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</si>
  <si>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</si>
  <si>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</si>
  <si>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</si>
  <si>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</si>
  <si>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</si>
  <si>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</si>
  <si>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</si>
  <si>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</si>
  <si>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</si>
  <si>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</si>
  <si>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</si>
  <si>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</si>
  <si>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</si>
  <si>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</si>
  <si>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</si>
  <si>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</si>
  <si>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</si>
  <si>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</si>
  <si>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</si>
  <si>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</si>
  <si>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</si>
  <si>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</si>
  <si>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</si>
  <si>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</si>
  <si>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</si>
  <si>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</si>
  <si>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</si>
  <si>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</si>
  <si>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</si>
  <si>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</si>
  <si>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</si>
  <si>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</si>
  <si>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</si>
  <si>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</si>
  <si>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</si>
  <si>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</si>
  <si>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</si>
  <si>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</si>
  <si>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</si>
  <si>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</si>
  <si>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</si>
  <si>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</si>
  <si>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</si>
  <si>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</si>
  <si>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</si>
  <si>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</si>
  <si>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</si>
  <si>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</si>
  <si>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</si>
  <si>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</si>
  <si>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</si>
  <si>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</si>
  <si>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</si>
  <si>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</si>
  <si>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</si>
  <si>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</si>
  <si>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</si>
  <si>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</si>
  <si>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</si>
  <si>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</si>
  <si>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</si>
  <si>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</si>
  <si>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</si>
  <si>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</si>
  <si>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</si>
  <si>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</si>
  <si>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</si>
  <si>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</si>
  <si>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</si>
  <si>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</si>
  <si>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</si>
  <si>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</si>
  <si>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</si>
  <si>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</si>
  <si>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</si>
  <si>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</si>
  <si>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</si>
  <si>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</si>
  <si>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</si>
  <si>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</si>
  <si>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</si>
  <si>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</si>
  <si>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</si>
  <si>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</si>
  <si>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</si>
  <si>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</si>
  <si>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</si>
  <si>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</si>
  <si>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</si>
  <si>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</si>
  <si>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</si>
  <si>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</si>
  <si>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</si>
  <si>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</si>
  <si>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</si>
  <si>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Lek</t>
  </si>
  <si>
    <t>Pagesa e huave</t>
  </si>
  <si>
    <t>Interes i paguar</t>
  </si>
  <si>
    <t>Almedical shpk</t>
  </si>
  <si>
    <t>K21511002I</t>
  </si>
  <si>
    <t>Te ardhura te shtyra/Paradhenie per detyrime</t>
  </si>
  <si>
    <t>Al Medical</t>
  </si>
  <si>
    <t>Pasqyrat financiare te vitit 2022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</si>
  <si>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 Vendimi I Ortakut per Shperndarjen e Fitimit te Vitit 2021</t>
    </r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</si>
  <si>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 Vendimi I Ortakut per Shperndarjen e Fitimit te Vitit 2022</t>
    </r>
  </si>
  <si>
    <t>mije Lek</t>
  </si>
  <si>
    <t xml:space="preserve">                  Pasqyra   e   Fluksit   te Mjeteve   Monetare</t>
  </si>
  <si>
    <t xml:space="preserve">                                           (metoda direkte)</t>
  </si>
  <si>
    <t>000/lek</t>
  </si>
  <si>
    <t>►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</si>
  <si>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</si>
  <si>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</si>
  <si>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</si>
  <si>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</si>
  <si>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</si>
  <si>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Tatim fitimi i paguar, etj.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</si>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</sst>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  <xf numFmtId="0" fontId="2" fillId="0" borderId="0"/>
    <xf numFmtId="0" fontId="18" fillId="0" borderId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118">
    <xf numFmtId="0" fontId="0" fillId="0" borderId="0" xfId="0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0" fontId="12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13" fillId="0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3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0" fontId="4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37" fontId="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10" fillId="0" borderId="0" xfId="1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0" fontId="13" fillId="0" borderId="0" xfId="6" applyNumberFormat="1" applyFont="1" applyFill="1" applyBorder="1" applyAlignment="1" applyProtection="1">
      <alignment wrapText="1"/>
    </xf>
    <xf numFmtId="37" fontId="4" fillId="0" borderId="0" xfId="6" applyNumberFormat="1" applyFont="1" applyAlignment="1">
      <alignment horizontal="right"/>
    </xf>
    <xf numFmtId="37" fontId="4" fillId="0" borderId="0" xfId="6" applyNumberFormat="1" applyFont="1" applyBorder="1" applyAlignment="1">
      <alignment horizontal="right"/>
    </xf>
    <xf numFmtId="37" fontId="3" fillId="0" borderId="2" xfId="6" applyNumberFormat="1" applyFont="1" applyFill="1" applyBorder="1" applyAlignment="1">
      <alignment horizontal="right"/>
    </xf>
    <xf numFmtId="0" fontId="8" fillId="0" borderId="0" xfId="6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0" fontId="12" fillId="0" borderId="0" xfId="0" applyNumberFormat="1" applyFont="1" applyFill="1" applyBorder="1" applyAlignment="1" applyProtection="1"/>
    <xf numFmtId="0" fontId="19" fillId="0" borderId="0" xfId="0" applyFont="1" applyBorder="1" applyAlignment="1"/>
    <xf numFmtId="3" fontId="11" fillId="0" borderId="0" xfId="0" applyNumberFormat="1" applyFont="1" applyBorder="1" applyAlignment="1">
      <alignment vertical="center"/>
    </xf>
    <xf numFmtId="0" fontId="6" fillId="0" borderId="0" xfId="7" applyFont="1" applyFill="1" applyBorder="1" applyAlignment="1">
      <alignment horizontal="left" vertical="center"/>
    </xf>
    <xf numFmtId="37" fontId="4" fillId="2" borderId="0" xfId="0" applyNumberFormat="1" applyFont="1" applyFill="1"/>
    <xf numFmtId="37" fontId="3" fillId="0" borderId="0" xfId="0" applyNumberFormat="1" applyFont="1"/>
    <xf numFmtId="37" fontId="4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3" fillId="0" borderId="1" xfId="0" applyNumberFormat="1" applyFont="1" applyBorder="1"/>
    <xf numFmtId="0" fontId="13" fillId="0" borderId="0" xfId="0" applyNumberFormat="1" applyFont="1" applyFill="1" applyBorder="1" applyAlignment="1" applyProtection="1">
      <alignment wrapText="1"/>
    </xf>
    <xf numFmtId="37" fontId="4" fillId="0" borderId="0" xfId="0" applyNumberFormat="1" applyFont="1" applyFill="1"/>
    <xf numFmtId="14" fontId="17" fillId="0" borderId="0" xfId="7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vertical="top" wrapText="1"/>
    </xf>
    <xf numFmtId="0" fontId="17" fillId="0" borderId="0" xfId="7" applyFont="1" applyFill="1" applyBorder="1" applyAlignment="1">
      <alignment horizontal="center" vertical="center"/>
    </xf>
    <xf numFmtId="0" fontId="15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20" fillId="0" borderId="0" xfId="5" applyNumberFormat="1" applyFont="1" applyFill="1" applyBorder="1" applyAlignment="1">
      <alignment vertical="center"/>
    </xf>
    <xf numFmtId="37" fontId="20" fillId="0" borderId="0" xfId="5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6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0" xfId="6" applyNumberFormat="1" applyFont="1" applyFill="1" applyBorder="1" applyAlignment="1" applyProtection="1">
      <alignment horizontal="center" vertical="center" wrapText="1"/>
    </xf>
    <xf numFmtId="0" fontId="12" fillId="0" borderId="0" xfId="6" applyNumberFormat="1" applyFont="1" applyFill="1" applyBorder="1" applyAlignment="1" applyProtection="1">
      <alignment vertical="center" wrapText="1"/>
    </xf>
    <xf numFmtId="0" fontId="12" fillId="0" borderId="0" xfId="8" applyFont="1" applyFill="1" applyBorder="1" applyAlignment="1">
      <alignment vertical="center"/>
    </xf>
    <xf numFmtId="0" fontId="4" fillId="0" borderId="0" xfId="6" applyFont="1" applyBorder="1" applyAlignment="1">
      <alignment vertical="center"/>
    </xf>
    <xf numFmtId="0" fontId="13" fillId="0" borderId="0" xfId="6" applyNumberFormat="1" applyFont="1" applyFill="1" applyBorder="1" applyAlignment="1" applyProtection="1">
      <alignment vertical="center"/>
    </xf>
    <xf numFmtId="0" fontId="12" fillId="0" borderId="0" xfId="6" applyNumberFormat="1" applyFont="1" applyFill="1" applyBorder="1" applyAlignment="1" applyProtection="1">
      <alignment horizontal="right" vertical="center" wrapText="1"/>
    </xf>
    <xf numFmtId="0" fontId="13" fillId="0" borderId="0" xfId="8" applyFont="1" applyFill="1" applyBorder="1" applyAlignment="1">
      <alignment vertical="center"/>
    </xf>
    <xf numFmtId="37" fontId="13" fillId="0" borderId="0" xfId="9" applyNumberFormat="1" applyFont="1" applyBorder="1" applyAlignment="1">
      <alignment horizontal="right" vertical="center"/>
    </xf>
    <xf numFmtId="37" fontId="13" fillId="0" borderId="0" xfId="9" applyNumberFormat="1" applyFont="1" applyFill="1" applyBorder="1" applyAlignment="1" applyProtection="1">
      <alignment horizontal="right" vertical="center" wrapText="1"/>
    </xf>
    <xf numFmtId="37" fontId="4" fillId="0" borderId="0" xfId="6" applyNumberFormat="1" applyFont="1" applyBorder="1" applyAlignment="1">
      <alignment horizontal="right" vertical="center"/>
    </xf>
    <xf numFmtId="0" fontId="22" fillId="0" borderId="0" xfId="6" applyNumberFormat="1" applyFont="1" applyFill="1" applyBorder="1" applyAlignment="1" applyProtection="1">
      <alignment vertical="center"/>
    </xf>
    <xf numFmtId="37" fontId="3" fillId="0" borderId="2" xfId="6" applyNumberFormat="1" applyFont="1" applyFill="1" applyBorder="1" applyAlignment="1">
      <alignment horizontal="right" vertical="center"/>
    </xf>
    <xf numFmtId="0" fontId="23" fillId="0" borderId="0" xfId="6" applyNumberFormat="1" applyFont="1" applyFill="1" applyBorder="1" applyAlignment="1" applyProtection="1">
      <alignment vertical="center"/>
    </xf>
    <xf numFmtId="37" fontId="13" fillId="0" borderId="0" xfId="9" applyNumberFormat="1" applyFont="1" applyFill="1" applyBorder="1" applyAlignment="1">
      <alignment horizontal="right" vertical="center"/>
    </xf>
    <xf numFmtId="37" fontId="12" fillId="0" borderId="1" xfId="9" applyNumberFormat="1" applyFont="1" applyBorder="1" applyAlignment="1">
      <alignment horizontal="right" vertical="center"/>
    </xf>
    <xf numFmtId="0" fontId="22" fillId="0" borderId="0" xfId="6" applyNumberFormat="1" applyFont="1" applyFill="1" applyBorder="1" applyAlignment="1" applyProtection="1">
      <alignment vertical="center" wrapText="1"/>
    </xf>
    <xf numFmtId="37" fontId="4" fillId="0" borderId="0" xfId="6" applyNumberFormat="1" applyFont="1" applyAlignment="1">
      <alignment horizontal="right" vertical="center"/>
    </xf>
    <xf numFmtId="0" fontId="23" fillId="0" borderId="0" xfId="6" applyNumberFormat="1" applyFont="1" applyFill="1" applyBorder="1" applyAlignment="1" applyProtection="1">
      <alignment vertical="center" wrapText="1"/>
    </xf>
    <xf numFmtId="37" fontId="4" fillId="4" borderId="0" xfId="6" applyNumberFormat="1" applyFont="1" applyFill="1" applyAlignment="1">
      <alignment horizontal="right" vertical="center"/>
    </xf>
    <xf numFmtId="37" fontId="3" fillId="0" borderId="1" xfId="6" applyNumberFormat="1" applyFont="1" applyBorder="1" applyAlignment="1">
      <alignment horizontal="right" vertical="center"/>
    </xf>
    <xf numFmtId="37" fontId="3" fillId="4" borderId="1" xfId="6" applyNumberFormat="1" applyFont="1" applyFill="1" applyBorder="1" applyAlignment="1">
      <alignment horizontal="right" vertical="center"/>
    </xf>
    <xf numFmtId="0" fontId="23" fillId="3" borderId="0" xfId="6" applyNumberFormat="1" applyFont="1" applyFill="1" applyBorder="1" applyAlignment="1" applyProtection="1">
      <alignment vertical="center" wrapText="1"/>
    </xf>
    <xf numFmtId="37" fontId="4" fillId="0" borderId="0" xfId="6" applyNumberFormat="1" applyFont="1" applyFill="1" applyBorder="1" applyAlignment="1">
      <alignment horizontal="right" vertical="center"/>
    </xf>
    <xf numFmtId="37" fontId="3" fillId="2" borderId="2" xfId="6" applyNumberFormat="1" applyFont="1" applyFill="1" applyBorder="1" applyAlignment="1">
      <alignment horizontal="right" vertical="center"/>
    </xf>
    <xf numFmtId="37" fontId="4" fillId="0" borderId="0" xfId="6" applyNumberFormat="1" applyFont="1" applyBorder="1" applyAlignment="1">
      <alignment vertical="center"/>
    </xf>
    <xf numFmtId="37" fontId="4" fillId="0" borderId="0" xfId="6" applyNumberFormat="1" applyFont="1" applyAlignment="1">
      <alignment vertical="center"/>
    </xf>
    <xf numFmtId="0" fontId="22" fillId="0" borderId="4" xfId="6" applyNumberFormat="1" applyFont="1" applyFill="1" applyBorder="1" applyAlignment="1" applyProtection="1">
      <alignment vertical="center"/>
    </xf>
    <xf numFmtId="0" fontId="23" fillId="0" borderId="3" xfId="6" applyNumberFormat="1" applyFont="1" applyFill="1" applyBorder="1" applyAlignment="1" applyProtection="1">
      <alignment vertical="center"/>
    </xf>
    <xf numFmtId="0" fontId="0" fillId="0" borderId="5" xfId="0" applyBorder="1"/>
    <xf numFmtId="3" fontId="0" fillId="0" borderId="5" xfId="0" applyNumberFormat="1" applyBorder="1"/>
    <xf numFmtId="0" fontId="0" fillId="0" borderId="5" xfId="0" applyBorder="1" applyAlignment="1"/>
    <xf numFmtId="0" fontId="26" fillId="0" borderId="5" xfId="0" applyFont="1" applyBorder="1" applyAlignment="1"/>
    <xf numFmtId="0" fontId="0" fillId="0" borderId="5" xfId="0" applyFont="1" applyBorder="1" applyAlignment="1"/>
    <xf numFmtId="0" fontId="27" fillId="0" borderId="5" xfId="0" applyFont="1" applyBorder="1" applyAlignment="1"/>
    <xf numFmtId="3" fontId="25" fillId="0" borderId="5" xfId="0" applyNumberFormat="1" applyFont="1" applyBorder="1"/>
    <xf numFmtId="0" fontId="26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29" fillId="0" borderId="0" xfId="0" applyNumberFormat="1" applyFont="1" applyFill="1" applyBorder="1" applyAlignment="1" applyProtection="1"/>
    <xf numFmtId="0" fontId="17" fillId="0" borderId="0" xfId="5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5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">
    <cellStyle name="Comma" xfId="1" builtinId="3"/>
    <cellStyle name="Comma 482 2" xfId="9" xr:uid="{00000000-0005-0000-0000-000001000000}"/>
    <cellStyle name="Normal" xfId="0" builtinId="0"/>
    <cellStyle name="Normal 21 2" xfId="6" xr:uid="{00000000-0005-0000-0000-000003000000}"/>
    <cellStyle name="Normal 21 3" xfId="3" xr:uid="{00000000-0005-0000-0000-000004000000}"/>
    <cellStyle name="Normal 22 2" xfId="2" xr:uid="{00000000-0005-0000-0000-000005000000}"/>
    <cellStyle name="Normal 3" xfId="7" xr:uid="{00000000-0005-0000-0000-000006000000}"/>
    <cellStyle name="Normal_Albania_-__Income_Statement_September_2009" xfId="4" xr:uid="{00000000-0005-0000-0000-000007000000}"/>
    <cellStyle name="Normal_Global IFRS YE2009" xfId="8" xr:uid="{00000000-0005-0000-0000-000008000000}"/>
    <cellStyle name="Normal_SHEET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opLeftCell="A97" workbookViewId="0">
      <selection activeCell="A8" sqref="A8"/>
    </sheetView>
  </sheetViews>
  <sheetFormatPr defaultRowHeight="15" x14ac:dyDescent="0.25"/>
  <cols>
    <col min="1" max="1" width="76.7109375" style="5" customWidth="1"/>
    <col min="2" max="3" width="15.7109375" style="15" customWidth="1"/>
    <col min="4" max="4" width="2.42578125" style="15" customWidth="1"/>
    <col min="5" max="5" width="10.5703125" style="5" bestFit="1" customWidth="1"/>
    <col min="6" max="16384" width="9.140625" style="5"/>
  </cols>
  <sheetData>
    <row r="1" spans="1:4" x14ac:dyDescent="0.25">
      <c r="A1" s="14" t="s">
        <v>167</v>
      </c>
    </row>
    <row r="2" spans="1:4" x14ac:dyDescent="0.25">
      <c r="A2" s="16" t="s">
        <v>166</v>
      </c>
    </row>
    <row r="3" spans="1:4" x14ac:dyDescent="0.25">
      <c r="A3" s="16" t="s">
        <v>164</v>
      </c>
    </row>
    <row r="4" spans="1:4" x14ac:dyDescent="0.25">
      <c r="A4" s="16" t="s">
        <v>160</v>
      </c>
    </row>
    <row r="5" spans="1:4" x14ac:dyDescent="0.25">
      <c r="A5" s="48" t="s">
        <v>56</v>
      </c>
    </row>
    <row r="6" spans="1:4" x14ac:dyDescent="0.25">
      <c r="A6" s="49"/>
      <c r="B6" s="18" t="s">
        <v>2</v>
      </c>
      <c r="C6" s="18" t="s">
        <v>2</v>
      </c>
    </row>
    <row r="7" spans="1:4" x14ac:dyDescent="0.25">
      <c r="A7" s="49"/>
      <c r="B7" s="18" t="s">
        <v>3</v>
      </c>
      <c r="C7" s="18" t="s">
        <v>4</v>
      </c>
      <c r="D7" s="5"/>
    </row>
    <row r="8" spans="1:4" x14ac:dyDescent="0.25">
      <c r="A8" s="48" t="s">
        <v>57</v>
      </c>
      <c r="B8" s="50"/>
      <c r="C8" s="50"/>
      <c r="D8" s="5"/>
    </row>
    <row r="9" spans="1:4" x14ac:dyDescent="0.25">
      <c r="A9" s="48"/>
      <c r="B9" s="50"/>
      <c r="C9" s="50"/>
      <c r="D9" s="5"/>
    </row>
    <row r="10" spans="1:4" x14ac:dyDescent="0.25">
      <c r="A10" s="51" t="s">
        <v>58</v>
      </c>
      <c r="B10" s="21"/>
      <c r="C10" s="21"/>
      <c r="D10" s="5"/>
    </row>
    <row r="11" spans="1:4" x14ac:dyDescent="0.25">
      <c r="A11" s="6" t="s">
        <v>59</v>
      </c>
      <c r="B11" s="52">
        <v>12039314</v>
      </c>
      <c r="C11" s="52">
        <v>4325827</v>
      </c>
      <c r="D11" s="5"/>
    </row>
    <row r="12" spans="1:4" x14ac:dyDescent="0.25">
      <c r="A12" s="6" t="s">
        <v>60</v>
      </c>
      <c r="B12" s="53"/>
      <c r="C12" s="53"/>
      <c r="D12" s="5"/>
    </row>
    <row r="13" spans="1:4" x14ac:dyDescent="0.25">
      <c r="A13" s="2" t="s">
        <v>61</v>
      </c>
      <c r="B13" s="52"/>
      <c r="C13" s="52"/>
      <c r="D13" s="5"/>
    </row>
    <row r="14" spans="1:4" x14ac:dyDescent="0.25">
      <c r="A14" s="2" t="s">
        <v>62</v>
      </c>
      <c r="B14" s="52"/>
      <c r="C14" s="52"/>
      <c r="D14" s="5"/>
    </row>
    <row r="15" spans="1:4" x14ac:dyDescent="0.25">
      <c r="A15" s="2" t="s">
        <v>63</v>
      </c>
      <c r="B15" s="52"/>
      <c r="C15" s="52"/>
      <c r="D15" s="5"/>
    </row>
    <row r="16" spans="1:4" x14ac:dyDescent="0.25">
      <c r="A16" s="2" t="s">
        <v>64</v>
      </c>
      <c r="B16" s="52"/>
      <c r="C16" s="52"/>
      <c r="D16" s="5"/>
    </row>
    <row r="17" spans="1:4" x14ac:dyDescent="0.25">
      <c r="A17" s="6" t="s">
        <v>65</v>
      </c>
      <c r="B17" s="53"/>
      <c r="C17" s="53"/>
      <c r="D17" s="5"/>
    </row>
    <row r="18" spans="1:4" x14ac:dyDescent="0.25">
      <c r="A18" s="2" t="s">
        <v>66</v>
      </c>
      <c r="B18" s="52">
        <v>90369260</v>
      </c>
      <c r="C18" s="52">
        <v>14415915</v>
      </c>
      <c r="D18" s="5"/>
    </row>
    <row r="19" spans="1:4" x14ac:dyDescent="0.25">
      <c r="A19" s="2" t="s">
        <v>67</v>
      </c>
      <c r="B19" s="52"/>
      <c r="C19" s="52"/>
      <c r="D19" s="5"/>
    </row>
    <row r="20" spans="1:4" x14ac:dyDescent="0.25">
      <c r="A20" s="2" t="s">
        <v>68</v>
      </c>
      <c r="B20" s="52"/>
      <c r="C20" s="52"/>
      <c r="D20" s="5"/>
    </row>
    <row r="21" spans="1:4" x14ac:dyDescent="0.25">
      <c r="A21" s="2" t="s">
        <v>69</v>
      </c>
      <c r="B21" s="52">
        <v>268155729</v>
      </c>
      <c r="C21" s="52">
        <v>264348593</v>
      </c>
      <c r="D21" s="5"/>
    </row>
    <row r="22" spans="1:4" x14ac:dyDescent="0.25">
      <c r="A22" s="2" t="s">
        <v>70</v>
      </c>
      <c r="B22" s="52"/>
      <c r="C22" s="52"/>
      <c r="D22" s="5"/>
    </row>
    <row r="23" spans="1:4" x14ac:dyDescent="0.25">
      <c r="A23" s="6" t="s">
        <v>71</v>
      </c>
      <c r="B23" s="54"/>
      <c r="C23" s="54"/>
      <c r="D23" s="5"/>
    </row>
    <row r="24" spans="1:4" x14ac:dyDescent="0.25">
      <c r="A24" s="2" t="s">
        <v>72</v>
      </c>
      <c r="B24" s="52"/>
      <c r="C24" s="52"/>
      <c r="D24" s="5"/>
    </row>
    <row r="25" spans="1:4" x14ac:dyDescent="0.25">
      <c r="A25" s="2" t="s">
        <v>73</v>
      </c>
      <c r="B25" s="52"/>
      <c r="C25" s="52"/>
      <c r="D25" s="5"/>
    </row>
    <row r="26" spans="1:4" x14ac:dyDescent="0.25">
      <c r="A26" s="2" t="s">
        <v>74</v>
      </c>
      <c r="B26" s="52"/>
      <c r="C26" s="52"/>
      <c r="D26" s="5"/>
    </row>
    <row r="27" spans="1:4" x14ac:dyDescent="0.25">
      <c r="A27" s="2" t="s">
        <v>75</v>
      </c>
      <c r="B27" s="52">
        <v>11977443</v>
      </c>
      <c r="C27" s="52">
        <v>9546805</v>
      </c>
      <c r="D27" s="5"/>
    </row>
    <row r="28" spans="1:4" x14ac:dyDescent="0.25">
      <c r="A28" s="2" t="s">
        <v>76</v>
      </c>
      <c r="B28" s="52"/>
      <c r="C28" s="52"/>
      <c r="D28" s="5"/>
    </row>
    <row r="29" spans="1:4" x14ac:dyDescent="0.25">
      <c r="A29" s="2" t="s">
        <v>77</v>
      </c>
      <c r="B29" s="52"/>
      <c r="C29" s="52"/>
      <c r="D29" s="5"/>
    </row>
    <row r="30" spans="1:4" x14ac:dyDescent="0.25">
      <c r="A30" s="2" t="s">
        <v>78</v>
      </c>
      <c r="B30" s="52">
        <v>33965661</v>
      </c>
      <c r="C30" s="52">
        <v>10565302</v>
      </c>
      <c r="D30" s="5"/>
    </row>
    <row r="31" spans="1:4" x14ac:dyDescent="0.25">
      <c r="A31" s="6" t="s">
        <v>79</v>
      </c>
      <c r="B31" s="52">
        <v>80933</v>
      </c>
      <c r="C31" s="52"/>
      <c r="D31" s="5"/>
    </row>
    <row r="32" spans="1:4" x14ac:dyDescent="0.25">
      <c r="A32" s="6" t="s">
        <v>80</v>
      </c>
      <c r="B32" s="52"/>
      <c r="C32" s="52"/>
      <c r="D32" s="5"/>
    </row>
    <row r="33" spans="1:4" x14ac:dyDescent="0.25">
      <c r="A33" s="6" t="s">
        <v>81</v>
      </c>
      <c r="B33" s="55">
        <f>SUM(B11:B32)</f>
        <v>416588340</v>
      </c>
      <c r="C33" s="55">
        <f>SUM(C11:C32)</f>
        <v>303202442</v>
      </c>
      <c r="D33" s="5"/>
    </row>
    <row r="34" spans="1:4" x14ac:dyDescent="0.25">
      <c r="A34" s="6"/>
      <c r="B34" s="54"/>
      <c r="C34" s="54"/>
      <c r="D34" s="5"/>
    </row>
    <row r="35" spans="1:4" x14ac:dyDescent="0.25">
      <c r="A35" s="6" t="s">
        <v>82</v>
      </c>
      <c r="B35" s="54"/>
      <c r="C35" s="54"/>
      <c r="D35" s="5"/>
    </row>
    <row r="36" spans="1:4" x14ac:dyDescent="0.25">
      <c r="A36" s="6" t="s">
        <v>83</v>
      </c>
      <c r="B36" s="54"/>
      <c r="C36" s="54"/>
      <c r="D36" s="5"/>
    </row>
    <row r="37" spans="1:4" x14ac:dyDescent="0.25">
      <c r="A37" s="2" t="s">
        <v>84</v>
      </c>
      <c r="B37" s="52"/>
      <c r="C37" s="52"/>
      <c r="D37" s="5"/>
    </row>
    <row r="38" spans="1:4" x14ac:dyDescent="0.25">
      <c r="A38" s="2" t="s">
        <v>85</v>
      </c>
      <c r="B38" s="52"/>
      <c r="C38" s="52"/>
      <c r="D38" s="5"/>
    </row>
    <row r="39" spans="1:4" x14ac:dyDescent="0.25">
      <c r="A39" s="2" t="s">
        <v>86</v>
      </c>
      <c r="B39" s="52"/>
      <c r="C39" s="52"/>
      <c r="D39" s="5"/>
    </row>
    <row r="40" spans="1:4" x14ac:dyDescent="0.25">
      <c r="A40" s="2" t="s">
        <v>87</v>
      </c>
      <c r="B40" s="52"/>
      <c r="C40" s="52"/>
      <c r="D40" s="5"/>
    </row>
    <row r="41" spans="1:4" x14ac:dyDescent="0.25">
      <c r="A41" s="2" t="s">
        <v>88</v>
      </c>
      <c r="B41" s="52"/>
      <c r="C41" s="52"/>
      <c r="D41" s="5"/>
    </row>
    <row r="42" spans="1:4" x14ac:dyDescent="0.25">
      <c r="A42" s="2" t="s">
        <v>89</v>
      </c>
      <c r="B42" s="52"/>
      <c r="C42" s="52"/>
      <c r="D42" s="5"/>
    </row>
    <row r="43" spans="1:4" x14ac:dyDescent="0.25">
      <c r="A43" s="6" t="s">
        <v>90</v>
      </c>
      <c r="B43" s="54"/>
      <c r="C43" s="54"/>
      <c r="D43" s="5"/>
    </row>
    <row r="44" spans="1:4" x14ac:dyDescent="0.25">
      <c r="A44" s="2" t="s">
        <v>91</v>
      </c>
      <c r="B44" s="52">
        <v>10000000</v>
      </c>
      <c r="C44" s="52">
        <v>10000000</v>
      </c>
      <c r="D44" s="5"/>
    </row>
    <row r="45" spans="1:4" x14ac:dyDescent="0.25">
      <c r="A45" s="2" t="s">
        <v>92</v>
      </c>
      <c r="B45" s="52">
        <v>4275</v>
      </c>
      <c r="C45" s="52">
        <v>5234</v>
      </c>
      <c r="D45" s="5"/>
    </row>
    <row r="46" spans="1:4" x14ac:dyDescent="0.25">
      <c r="A46" s="2" t="s">
        <v>93</v>
      </c>
      <c r="B46" s="52">
        <v>359996</v>
      </c>
      <c r="C46" s="52">
        <v>446294</v>
      </c>
      <c r="D46" s="5"/>
    </row>
    <row r="47" spans="1:4" x14ac:dyDescent="0.25">
      <c r="A47" s="2" t="s">
        <v>94</v>
      </c>
      <c r="B47" s="52"/>
      <c r="C47" s="52"/>
      <c r="D47" s="5"/>
    </row>
    <row r="48" spans="1:4" x14ac:dyDescent="0.25">
      <c r="A48" s="2" t="s">
        <v>95</v>
      </c>
      <c r="B48" s="52"/>
      <c r="C48" s="52"/>
      <c r="D48" s="5"/>
    </row>
    <row r="49" spans="1:4" x14ac:dyDescent="0.25">
      <c r="A49" s="6" t="s">
        <v>96</v>
      </c>
      <c r="B49" s="52"/>
      <c r="C49" s="52"/>
      <c r="D49" s="5"/>
    </row>
    <row r="50" spans="1:4" x14ac:dyDescent="0.25">
      <c r="A50" s="6" t="s">
        <v>97</v>
      </c>
      <c r="B50" s="54"/>
      <c r="C50" s="54"/>
      <c r="D50" s="5"/>
    </row>
    <row r="51" spans="1:4" ht="30" x14ac:dyDescent="0.25">
      <c r="A51" s="2" t="s">
        <v>98</v>
      </c>
      <c r="B51" s="52"/>
      <c r="C51" s="52"/>
      <c r="D51" s="5"/>
    </row>
    <row r="52" spans="1:4" x14ac:dyDescent="0.25">
      <c r="A52" s="2" t="s">
        <v>99</v>
      </c>
      <c r="B52" s="52"/>
      <c r="C52" s="52"/>
      <c r="D52" s="5"/>
    </row>
    <row r="53" spans="1:4" x14ac:dyDescent="0.25">
      <c r="A53" s="2" t="s">
        <v>100</v>
      </c>
      <c r="B53" s="52"/>
      <c r="C53" s="52"/>
      <c r="D53" s="5"/>
    </row>
    <row r="54" spans="1:4" x14ac:dyDescent="0.25">
      <c r="A54" s="6" t="s">
        <v>101</v>
      </c>
      <c r="B54" s="52"/>
      <c r="C54" s="52"/>
      <c r="D54" s="5"/>
    </row>
    <row r="55" spans="1:4" x14ac:dyDescent="0.25">
      <c r="A55" s="6" t="s">
        <v>102</v>
      </c>
      <c r="B55" s="55">
        <f>SUM(B37:B54)</f>
        <v>10364271</v>
      </c>
      <c r="C55" s="55">
        <f>SUM(C37:C54)</f>
        <v>10451528</v>
      </c>
      <c r="D55" s="5"/>
    </row>
    <row r="56" spans="1:4" x14ac:dyDescent="0.25">
      <c r="A56" s="6"/>
      <c r="B56" s="56"/>
      <c r="C56" s="56"/>
      <c r="D56" s="5"/>
    </row>
    <row r="57" spans="1:4" ht="15.75" thickBot="1" x14ac:dyDescent="0.3">
      <c r="A57" s="6" t="s">
        <v>103</v>
      </c>
      <c r="B57" s="57">
        <f>B55+B33</f>
        <v>426952611</v>
      </c>
      <c r="C57" s="57">
        <f>C55+C33</f>
        <v>313653970</v>
      </c>
      <c r="D57" s="5"/>
    </row>
    <row r="58" spans="1:4" ht="15.75" thickTop="1" x14ac:dyDescent="0.25">
      <c r="A58" s="58"/>
      <c r="B58" s="54"/>
      <c r="C58" s="54"/>
      <c r="D58" s="5"/>
    </row>
    <row r="59" spans="1:4" x14ac:dyDescent="0.25">
      <c r="A59" s="48" t="s">
        <v>104</v>
      </c>
      <c r="B59" s="54"/>
      <c r="C59" s="54"/>
      <c r="D59" s="5"/>
    </row>
    <row r="60" spans="1:4" x14ac:dyDescent="0.25">
      <c r="A60" s="48"/>
      <c r="B60" s="54"/>
      <c r="C60" s="54"/>
      <c r="D60" s="5"/>
    </row>
    <row r="61" spans="1:4" x14ac:dyDescent="0.25">
      <c r="A61" s="6" t="s">
        <v>105</v>
      </c>
      <c r="B61" s="54"/>
      <c r="C61" s="54"/>
      <c r="D61" s="5"/>
    </row>
    <row r="62" spans="1:4" x14ac:dyDescent="0.25">
      <c r="A62" s="2" t="s">
        <v>106</v>
      </c>
      <c r="B62" s="52"/>
      <c r="C62" s="52"/>
      <c r="D62" s="5"/>
    </row>
    <row r="63" spans="1:4" x14ac:dyDescent="0.25">
      <c r="A63" s="2" t="s">
        <v>107</v>
      </c>
      <c r="B63" s="52"/>
      <c r="C63" s="52"/>
      <c r="D63" s="5"/>
    </row>
    <row r="64" spans="1:4" x14ac:dyDescent="0.25">
      <c r="A64" s="2" t="s">
        <v>108</v>
      </c>
      <c r="B64" s="52"/>
      <c r="C64" s="52"/>
      <c r="D64" s="5"/>
    </row>
    <row r="65" spans="1:4" x14ac:dyDescent="0.25">
      <c r="A65" s="2" t="s">
        <v>109</v>
      </c>
      <c r="B65" s="52">
        <v>4005839</v>
      </c>
      <c r="C65" s="52">
        <v>1249189</v>
      </c>
      <c r="D65" s="5"/>
    </row>
    <row r="66" spans="1:4" x14ac:dyDescent="0.25">
      <c r="A66" s="2" t="s">
        <v>110</v>
      </c>
      <c r="B66" s="52"/>
      <c r="C66" s="52"/>
      <c r="D66" s="5"/>
    </row>
    <row r="67" spans="1:4" x14ac:dyDescent="0.25">
      <c r="A67" s="2" t="s">
        <v>111</v>
      </c>
      <c r="B67" s="52"/>
      <c r="C67" s="52"/>
      <c r="D67" s="5"/>
    </row>
    <row r="68" spans="1:4" x14ac:dyDescent="0.25">
      <c r="A68" s="2" t="s">
        <v>112</v>
      </c>
      <c r="B68" s="52"/>
      <c r="C68" s="52"/>
      <c r="D68" s="5"/>
    </row>
    <row r="69" spans="1:4" x14ac:dyDescent="0.25">
      <c r="A69" s="2" t="s">
        <v>113</v>
      </c>
      <c r="B69" s="52">
        <v>195387</v>
      </c>
      <c r="C69" s="52">
        <v>816521</v>
      </c>
      <c r="D69" s="5"/>
    </row>
    <row r="70" spans="1:4" x14ac:dyDescent="0.25">
      <c r="A70" s="2" t="s">
        <v>114</v>
      </c>
      <c r="B70" s="52">
        <v>16592248</v>
      </c>
      <c r="C70" s="52">
        <v>920840</v>
      </c>
      <c r="D70" s="5"/>
    </row>
    <row r="71" spans="1:4" x14ac:dyDescent="0.25">
      <c r="A71" s="2" t="s">
        <v>115</v>
      </c>
      <c r="B71" s="52">
        <v>33423077</v>
      </c>
      <c r="C71" s="52"/>
      <c r="D71" s="5"/>
    </row>
    <row r="72" spans="1:4" x14ac:dyDescent="0.25">
      <c r="A72" s="6" t="s">
        <v>116</v>
      </c>
      <c r="B72" s="52"/>
      <c r="C72" s="52"/>
      <c r="D72" s="5"/>
    </row>
    <row r="73" spans="1:4" x14ac:dyDescent="0.25">
      <c r="A73" s="6" t="s">
        <v>165</v>
      </c>
      <c r="B73" s="52"/>
      <c r="C73" s="52"/>
      <c r="D73" s="5"/>
    </row>
    <row r="74" spans="1:4" x14ac:dyDescent="0.25">
      <c r="A74" s="6" t="s">
        <v>118</v>
      </c>
      <c r="B74" s="52"/>
      <c r="C74" s="52"/>
      <c r="D74" s="5"/>
    </row>
    <row r="75" spans="1:4" x14ac:dyDescent="0.25">
      <c r="A75" s="6" t="s">
        <v>119</v>
      </c>
      <c r="B75" s="55">
        <f>SUM(B62:B74)</f>
        <v>54216551</v>
      </c>
      <c r="C75" s="55">
        <f>SUM(C62:C74)</f>
        <v>2986550</v>
      </c>
      <c r="D75" s="5"/>
    </row>
    <row r="76" spans="1:4" x14ac:dyDescent="0.25">
      <c r="A76" s="6"/>
      <c r="B76" s="54"/>
      <c r="C76" s="54"/>
      <c r="D76" s="5"/>
    </row>
    <row r="77" spans="1:4" x14ac:dyDescent="0.25">
      <c r="A77" s="6" t="s">
        <v>120</v>
      </c>
      <c r="B77" s="54"/>
      <c r="C77" s="54"/>
      <c r="D77" s="5"/>
    </row>
    <row r="78" spans="1:4" x14ac:dyDescent="0.25">
      <c r="A78" s="2" t="s">
        <v>106</v>
      </c>
      <c r="B78" s="52"/>
      <c r="C78" s="52"/>
      <c r="D78" s="5"/>
    </row>
    <row r="79" spans="1:4" x14ac:dyDescent="0.25">
      <c r="A79" s="2" t="s">
        <v>107</v>
      </c>
      <c r="B79" s="52">
        <v>19081812</v>
      </c>
      <c r="C79" s="52">
        <v>16565637</v>
      </c>
      <c r="D79" s="5"/>
    </row>
    <row r="80" spans="1:4" x14ac:dyDescent="0.25">
      <c r="A80" s="2" t="s">
        <v>108</v>
      </c>
      <c r="B80" s="52"/>
      <c r="C80" s="52"/>
      <c r="D80" s="5"/>
    </row>
    <row r="81" spans="1:4" x14ac:dyDescent="0.25">
      <c r="A81" s="2" t="s">
        <v>109</v>
      </c>
      <c r="B81" s="52"/>
      <c r="C81" s="52"/>
      <c r="D81" s="5"/>
    </row>
    <row r="82" spans="1:4" x14ac:dyDescent="0.25">
      <c r="A82" s="2" t="s">
        <v>110</v>
      </c>
      <c r="B82" s="52"/>
      <c r="C82" s="52"/>
      <c r="D82" s="5"/>
    </row>
    <row r="83" spans="1:4" x14ac:dyDescent="0.25">
      <c r="A83" s="2" t="s">
        <v>111</v>
      </c>
      <c r="B83" s="52"/>
      <c r="C83" s="52"/>
      <c r="D83" s="5"/>
    </row>
    <row r="84" spans="1:4" x14ac:dyDescent="0.25">
      <c r="A84" s="2" t="s">
        <v>112</v>
      </c>
      <c r="B84" s="52"/>
      <c r="C84" s="52"/>
      <c r="D84" s="5"/>
    </row>
    <row r="85" spans="1:4" x14ac:dyDescent="0.25">
      <c r="A85" s="2" t="s">
        <v>115</v>
      </c>
      <c r="B85" s="52"/>
      <c r="C85" s="52"/>
      <c r="D85" s="5"/>
    </row>
    <row r="86" spans="1:4" x14ac:dyDescent="0.25">
      <c r="A86" s="6" t="s">
        <v>116</v>
      </c>
      <c r="B86" s="52"/>
      <c r="C86" s="52"/>
      <c r="D86" s="5"/>
    </row>
    <row r="87" spans="1:4" x14ac:dyDescent="0.25">
      <c r="A87" s="6" t="s">
        <v>117</v>
      </c>
      <c r="B87" s="52"/>
      <c r="C87" s="52"/>
      <c r="D87" s="5"/>
    </row>
    <row r="88" spans="1:4" x14ac:dyDescent="0.25">
      <c r="A88" s="6" t="s">
        <v>118</v>
      </c>
      <c r="B88" s="54"/>
      <c r="C88" s="54"/>
      <c r="D88" s="5"/>
    </row>
    <row r="89" spans="1:4" x14ac:dyDescent="0.25">
      <c r="A89" s="2" t="s">
        <v>121</v>
      </c>
      <c r="B89" s="52"/>
      <c r="C89" s="52"/>
      <c r="D89" s="5"/>
    </row>
    <row r="90" spans="1:4" x14ac:dyDescent="0.25">
      <c r="A90" s="2" t="s">
        <v>122</v>
      </c>
      <c r="B90" s="52"/>
      <c r="C90" s="52"/>
      <c r="D90" s="5"/>
    </row>
    <row r="91" spans="1:4" x14ac:dyDescent="0.25">
      <c r="A91" s="6" t="s">
        <v>123</v>
      </c>
      <c r="B91" s="52"/>
      <c r="C91" s="52"/>
      <c r="D91" s="5"/>
    </row>
    <row r="92" spans="1:4" x14ac:dyDescent="0.25">
      <c r="A92" s="6" t="s">
        <v>124</v>
      </c>
      <c r="B92" s="55">
        <f>SUM(B78:B91)</f>
        <v>19081812</v>
      </c>
      <c r="C92" s="55">
        <f>SUM(C78:C91)</f>
        <v>16565637</v>
      </c>
      <c r="D92" s="5"/>
    </row>
    <row r="93" spans="1:4" x14ac:dyDescent="0.25">
      <c r="A93" s="6"/>
      <c r="B93" s="56"/>
      <c r="C93" s="56"/>
      <c r="D93" s="5"/>
    </row>
    <row r="94" spans="1:4" x14ac:dyDescent="0.25">
      <c r="A94" s="6" t="s">
        <v>125</v>
      </c>
      <c r="B94" s="59">
        <f>B75+B92</f>
        <v>73298363</v>
      </c>
      <c r="C94" s="59">
        <f>C75+C92</f>
        <v>19552187</v>
      </c>
      <c r="D94" s="5"/>
    </row>
    <row r="95" spans="1:4" x14ac:dyDescent="0.25">
      <c r="A95" s="6"/>
      <c r="B95" s="54"/>
      <c r="C95" s="54"/>
      <c r="D95" s="5"/>
    </row>
    <row r="96" spans="1:4" x14ac:dyDescent="0.25">
      <c r="A96" s="6" t="s">
        <v>126</v>
      </c>
      <c r="B96" s="54"/>
      <c r="C96" s="54"/>
      <c r="D96" s="5"/>
    </row>
    <row r="97" spans="1:4" x14ac:dyDescent="0.25">
      <c r="A97" s="6" t="s">
        <v>127</v>
      </c>
      <c r="B97" s="52">
        <v>186800000</v>
      </c>
      <c r="C97" s="52">
        <v>186800000</v>
      </c>
      <c r="D97" s="5"/>
    </row>
    <row r="98" spans="1:4" x14ac:dyDescent="0.25">
      <c r="A98" s="6" t="s">
        <v>128</v>
      </c>
      <c r="B98" s="52"/>
      <c r="C98" s="52"/>
      <c r="D98" s="5"/>
    </row>
    <row r="99" spans="1:4" x14ac:dyDescent="0.25">
      <c r="A99" s="6" t="s">
        <v>129</v>
      </c>
      <c r="B99" s="52"/>
      <c r="C99" s="52"/>
      <c r="D99" s="5"/>
    </row>
    <row r="100" spans="1:4" x14ac:dyDescent="0.25">
      <c r="A100" s="6" t="s">
        <v>130</v>
      </c>
      <c r="B100" s="54"/>
      <c r="C100" s="54"/>
      <c r="D100" s="5"/>
    </row>
    <row r="101" spans="1:4" x14ac:dyDescent="0.25">
      <c r="A101" s="2" t="s">
        <v>131</v>
      </c>
      <c r="B101" s="52">
        <v>750000</v>
      </c>
      <c r="C101" s="52">
        <v>750000</v>
      </c>
      <c r="D101" s="5"/>
    </row>
    <row r="102" spans="1:4" x14ac:dyDescent="0.25">
      <c r="A102" s="2" t="s">
        <v>132</v>
      </c>
      <c r="B102" s="52"/>
      <c r="C102" s="52"/>
      <c r="D102" s="5"/>
    </row>
    <row r="103" spans="1:4" x14ac:dyDescent="0.25">
      <c r="A103" s="2" t="s">
        <v>130</v>
      </c>
      <c r="B103" s="52">
        <v>16612783</v>
      </c>
      <c r="C103" s="52">
        <v>693806</v>
      </c>
      <c r="D103" s="5"/>
    </row>
    <row r="104" spans="1:4" x14ac:dyDescent="0.25">
      <c r="A104" s="2" t="s">
        <v>133</v>
      </c>
      <c r="B104" s="52"/>
      <c r="C104" s="52"/>
      <c r="D104" s="5"/>
    </row>
    <row r="105" spans="1:4" x14ac:dyDescent="0.25">
      <c r="A105" s="6" t="s">
        <v>134</v>
      </c>
      <c r="B105" s="52">
        <v>89939000</v>
      </c>
      <c r="C105" s="52">
        <v>89939000</v>
      </c>
      <c r="D105" s="5"/>
    </row>
    <row r="106" spans="1:4" x14ac:dyDescent="0.25">
      <c r="A106" s="6" t="s">
        <v>135</v>
      </c>
      <c r="B106" s="52">
        <v>59552465</v>
      </c>
      <c r="C106" s="52">
        <v>15918977</v>
      </c>
      <c r="D106" s="5"/>
    </row>
    <row r="107" spans="1:4" x14ac:dyDescent="0.25">
      <c r="A107" s="6" t="s">
        <v>136</v>
      </c>
      <c r="B107" s="60">
        <f>SUM(B97:B106)</f>
        <v>353654248</v>
      </c>
      <c r="C107" s="60">
        <f>SUM(C97:C106)</f>
        <v>294101783</v>
      </c>
      <c r="D107" s="5"/>
    </row>
    <row r="108" spans="1:4" x14ac:dyDescent="0.25">
      <c r="A108" s="61" t="s">
        <v>137</v>
      </c>
      <c r="B108" s="52"/>
      <c r="C108" s="52"/>
      <c r="D108" s="5"/>
    </row>
    <row r="109" spans="1:4" x14ac:dyDescent="0.25">
      <c r="A109" s="6" t="s">
        <v>138</v>
      </c>
      <c r="B109" s="59">
        <f>SUM(B107:B108)</f>
        <v>353654248</v>
      </c>
      <c r="C109" s="59">
        <f>SUM(C107:C108)</f>
        <v>294101783</v>
      </c>
      <c r="D109" s="5"/>
    </row>
    <row r="110" spans="1:4" x14ac:dyDescent="0.25">
      <c r="A110" s="6"/>
      <c r="B110" s="62"/>
      <c r="C110" s="62"/>
      <c r="D110" s="63"/>
    </row>
    <row r="111" spans="1:4" ht="15.75" thickBot="1" x14ac:dyDescent="0.3">
      <c r="A111" s="64" t="s">
        <v>139</v>
      </c>
      <c r="B111" s="57">
        <f>B94+B109</f>
        <v>426952611</v>
      </c>
      <c r="C111" s="57">
        <f>C94+C109</f>
        <v>313653970</v>
      </c>
      <c r="D111" s="65"/>
    </row>
    <row r="112" spans="1:4" ht="15.75" thickTop="1" x14ac:dyDescent="0.25">
      <c r="A112" s="66"/>
      <c r="B112" s="67"/>
      <c r="C112" s="67"/>
      <c r="D112" s="67"/>
    </row>
    <row r="113" spans="1:4" x14ac:dyDescent="0.25">
      <c r="A113" s="68" t="s">
        <v>140</v>
      </c>
      <c r="B113" s="69">
        <f>B57-B111</f>
        <v>0</v>
      </c>
      <c r="C113" s="69">
        <f>C57-C111</f>
        <v>0</v>
      </c>
      <c r="D113" s="13"/>
    </row>
    <row r="114" spans="1:4" x14ac:dyDescent="0.25">
      <c r="A114" s="13"/>
      <c r="B114" s="13"/>
      <c r="C114" s="13"/>
      <c r="D114" s="13"/>
    </row>
    <row r="115" spans="1:4" x14ac:dyDescent="0.25">
      <c r="A115" s="13"/>
      <c r="B115" s="13"/>
      <c r="C115" s="13"/>
      <c r="D115" s="13"/>
    </row>
    <row r="116" spans="1:4" x14ac:dyDescent="0.25">
      <c r="A116" s="113" t="s">
        <v>141</v>
      </c>
      <c r="B116" s="113"/>
      <c r="C116" s="113"/>
      <c r="D116" s="13"/>
    </row>
    <row r="117" spans="1:4" x14ac:dyDescent="0.25">
      <c r="A117" s="13"/>
      <c r="B117" s="13"/>
      <c r="C117" s="13"/>
      <c r="D117" s="13"/>
    </row>
    <row r="118" spans="1:4" x14ac:dyDescent="0.25">
      <c r="A118" s="13"/>
      <c r="B118" s="13"/>
      <c r="C118" s="13"/>
      <c r="D118" s="13"/>
    </row>
    <row r="119" spans="1:4" x14ac:dyDescent="0.25">
      <c r="A119" s="13"/>
      <c r="B119" s="13"/>
      <c r="C119" s="13"/>
      <c r="D119" s="13"/>
    </row>
    <row r="120" spans="1:4" x14ac:dyDescent="0.25">
      <c r="A120" s="13"/>
      <c r="B120" s="13"/>
      <c r="C120" s="13"/>
      <c r="D120" s="13"/>
    </row>
    <row r="121" spans="1:4" x14ac:dyDescent="0.25">
      <c r="A121" s="13"/>
      <c r="B121" s="13"/>
      <c r="C121" s="13"/>
      <c r="D121" s="13"/>
    </row>
    <row r="122" spans="1:4" x14ac:dyDescent="0.25">
      <c r="A122" s="13"/>
      <c r="B122" s="13"/>
      <c r="C122" s="13"/>
      <c r="D122" s="13"/>
    </row>
    <row r="123" spans="1:4" x14ac:dyDescent="0.25">
      <c r="A123" s="13"/>
      <c r="B123" s="67"/>
      <c r="C123" s="67"/>
      <c r="D123" s="67"/>
    </row>
    <row r="124" spans="1:4" x14ac:dyDescent="0.25">
      <c r="A124" s="13"/>
      <c r="B124" s="67"/>
      <c r="C124" s="67"/>
      <c r="D124" s="67"/>
    </row>
    <row r="125" spans="1:4" x14ac:dyDescent="0.25">
      <c r="A125" s="13"/>
      <c r="B125" s="67"/>
      <c r="C125" s="67"/>
      <c r="D125" s="67"/>
    </row>
    <row r="126" spans="1:4" x14ac:dyDescent="0.25">
      <c r="A126" s="13"/>
      <c r="B126" s="67"/>
      <c r="C126" s="67"/>
      <c r="D126" s="67"/>
    </row>
    <row r="127" spans="1:4" x14ac:dyDescent="0.25">
      <c r="A127" s="13"/>
      <c r="B127" s="67"/>
      <c r="C127" s="67"/>
      <c r="D127" s="67"/>
    </row>
    <row r="128" spans="1:4" x14ac:dyDescent="0.25">
      <c r="A128" s="13"/>
      <c r="B128" s="67"/>
      <c r="C128" s="67"/>
      <c r="D128" s="67"/>
    </row>
  </sheetData>
  <mergeCells count="1">
    <mergeCell ref="A116:C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opLeftCell="A10" workbookViewId="0">
      <selection activeCell="A5" sqref="A5"/>
    </sheetView>
  </sheetViews>
  <sheetFormatPr defaultRowHeight="15" x14ac:dyDescent="0.25"/>
  <cols>
    <col min="1" max="1" width="85.85546875" style="5" customWidth="1"/>
    <col min="2" max="2" width="15.7109375" style="15" customWidth="1"/>
    <col min="3" max="3" width="2.7109375" style="15" customWidth="1"/>
    <col min="4" max="4" width="15.7109375" style="15" customWidth="1"/>
    <col min="5" max="5" width="2.5703125" style="15" customWidth="1"/>
    <col min="6" max="6" width="22" style="15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 x14ac:dyDescent="0.25">
      <c r="A1" s="14" t="s">
        <v>167</v>
      </c>
    </row>
    <row r="2" spans="1:6" x14ac:dyDescent="0.25">
      <c r="A2" s="16" t="s">
        <v>166</v>
      </c>
    </row>
    <row r="3" spans="1:6" x14ac:dyDescent="0.25">
      <c r="A3" s="16" t="s">
        <v>164</v>
      </c>
    </row>
    <row r="4" spans="1:6" x14ac:dyDescent="0.25">
      <c r="A4" s="16" t="s">
        <v>160</v>
      </c>
    </row>
    <row r="5" spans="1:6" x14ac:dyDescent="0.25">
      <c r="A5" s="14" t="s">
        <v>40</v>
      </c>
      <c r="B5" s="5"/>
      <c r="C5" s="5"/>
      <c r="D5" s="5"/>
      <c r="E5" s="5"/>
      <c r="F5" s="5"/>
    </row>
    <row r="6" spans="1:6" x14ac:dyDescent="0.25">
      <c r="A6" s="17"/>
      <c r="B6" s="18" t="s">
        <v>2</v>
      </c>
      <c r="C6" s="18"/>
      <c r="D6" s="18" t="s">
        <v>2</v>
      </c>
      <c r="E6" s="19"/>
      <c r="F6" s="5"/>
    </row>
    <row r="7" spans="1:6" x14ac:dyDescent="0.25">
      <c r="A7" s="17"/>
      <c r="B7" s="18" t="s">
        <v>3</v>
      </c>
      <c r="C7" s="18"/>
      <c r="D7" s="18" t="s">
        <v>4</v>
      </c>
      <c r="E7" s="19"/>
      <c r="F7" s="5"/>
    </row>
    <row r="8" spans="1:6" x14ac:dyDescent="0.25">
      <c r="A8" s="20"/>
      <c r="B8" s="21"/>
      <c r="C8" s="22"/>
      <c r="D8" s="21"/>
      <c r="E8" s="23"/>
      <c r="F8" s="5"/>
    </row>
    <row r="9" spans="1:6" x14ac:dyDescent="0.25">
      <c r="A9" s="6" t="s">
        <v>41</v>
      </c>
      <c r="B9" s="10"/>
      <c r="C9" s="4"/>
      <c r="D9" s="10"/>
      <c r="E9" s="10"/>
      <c r="F9" s="1"/>
    </row>
    <row r="10" spans="1:6" x14ac:dyDescent="0.25">
      <c r="A10" s="2" t="s">
        <v>5</v>
      </c>
      <c r="B10" s="3">
        <v>138065107</v>
      </c>
      <c r="C10" s="4"/>
      <c r="D10" s="3">
        <v>52450869</v>
      </c>
      <c r="E10" s="10"/>
      <c r="F10" s="1"/>
    </row>
    <row r="11" spans="1:6" x14ac:dyDescent="0.25">
      <c r="A11" s="2" t="s">
        <v>6</v>
      </c>
      <c r="B11" s="3"/>
      <c r="C11" s="4"/>
      <c r="D11" s="3"/>
      <c r="E11" s="10"/>
      <c r="F11" s="1"/>
    </row>
    <row r="12" spans="1:6" x14ac:dyDescent="0.25">
      <c r="A12" s="2" t="s">
        <v>7</v>
      </c>
      <c r="B12" s="3"/>
      <c r="C12" s="4"/>
      <c r="D12" s="3"/>
      <c r="E12" s="10"/>
      <c r="F12" s="1"/>
    </row>
    <row r="13" spans="1:6" x14ac:dyDescent="0.25">
      <c r="A13" s="2" t="s">
        <v>8</v>
      </c>
      <c r="B13" s="3"/>
      <c r="C13" s="4"/>
      <c r="D13" s="3"/>
      <c r="E13" s="10"/>
      <c r="F13" s="1"/>
    </row>
    <row r="14" spans="1:6" x14ac:dyDescent="0.25">
      <c r="A14" s="2" t="s">
        <v>9</v>
      </c>
      <c r="B14" s="3"/>
      <c r="C14" s="4"/>
      <c r="D14" s="3"/>
      <c r="E14" s="10"/>
      <c r="F14" s="1"/>
    </row>
    <row r="15" spans="1:6" x14ac:dyDescent="0.25">
      <c r="A15" s="6" t="s">
        <v>42</v>
      </c>
      <c r="B15" s="3">
        <v>0</v>
      </c>
      <c r="C15" s="4"/>
      <c r="D15" s="3">
        <v>1613841</v>
      </c>
      <c r="E15" s="10"/>
      <c r="F15" s="5"/>
    </row>
    <row r="16" spans="1:6" x14ac:dyDescent="0.25">
      <c r="A16" s="6" t="s">
        <v>43</v>
      </c>
      <c r="B16" s="3"/>
      <c r="C16" s="4"/>
      <c r="D16" s="3"/>
      <c r="E16" s="10"/>
      <c r="F16" s="5"/>
    </row>
    <row r="17" spans="1:6" x14ac:dyDescent="0.25">
      <c r="A17" s="6" t="s">
        <v>44</v>
      </c>
      <c r="B17" s="3">
        <v>0</v>
      </c>
      <c r="C17" s="4"/>
      <c r="D17" s="3">
        <v>-88261</v>
      </c>
      <c r="E17" s="10"/>
      <c r="F17" s="5"/>
    </row>
    <row r="18" spans="1:6" x14ac:dyDescent="0.25">
      <c r="A18" s="6" t="s">
        <v>45</v>
      </c>
      <c r="B18" s="10"/>
      <c r="C18" s="4"/>
      <c r="D18" s="10"/>
      <c r="E18" s="10"/>
      <c r="F18" s="5"/>
    </row>
    <row r="19" spans="1:6" x14ac:dyDescent="0.25">
      <c r="A19" s="2" t="s">
        <v>45</v>
      </c>
      <c r="B19" s="3">
        <v>-50695351</v>
      </c>
      <c r="C19" s="4"/>
      <c r="D19" s="3">
        <v>-25554893</v>
      </c>
      <c r="E19" s="10"/>
      <c r="F19" s="5"/>
    </row>
    <row r="20" spans="1:6" x14ac:dyDescent="0.25">
      <c r="A20" s="2" t="s">
        <v>46</v>
      </c>
      <c r="B20" s="3">
        <v>-215202</v>
      </c>
      <c r="C20" s="4"/>
      <c r="D20" s="3">
        <v>0</v>
      </c>
      <c r="E20" s="10"/>
      <c r="F20" s="5"/>
    </row>
    <row r="21" spans="1:6" x14ac:dyDescent="0.25">
      <c r="A21" s="6" t="s">
        <v>47</v>
      </c>
      <c r="B21" s="10"/>
      <c r="C21" s="4"/>
      <c r="D21" s="10"/>
      <c r="E21" s="10"/>
      <c r="F21" s="5"/>
    </row>
    <row r="22" spans="1:6" x14ac:dyDescent="0.25">
      <c r="A22" s="2" t="s">
        <v>48</v>
      </c>
      <c r="B22" s="3">
        <v>-6292590</v>
      </c>
      <c r="C22" s="4"/>
      <c r="D22" s="3">
        <v>-3798437</v>
      </c>
      <c r="E22" s="10"/>
      <c r="F22" s="5"/>
    </row>
    <row r="23" spans="1:6" x14ac:dyDescent="0.25">
      <c r="A23" s="2" t="s">
        <v>49</v>
      </c>
      <c r="B23" s="3">
        <v>-1023713</v>
      </c>
      <c r="C23" s="4"/>
      <c r="D23" s="3">
        <v>-633690</v>
      </c>
      <c r="E23" s="10"/>
      <c r="F23" s="5"/>
    </row>
    <row r="24" spans="1:6" x14ac:dyDescent="0.25">
      <c r="A24" s="2" t="s">
        <v>50</v>
      </c>
      <c r="B24" s="3"/>
      <c r="C24" s="4"/>
      <c r="D24" s="3"/>
      <c r="E24" s="10"/>
      <c r="F24" s="5"/>
    </row>
    <row r="25" spans="1:6" x14ac:dyDescent="0.25">
      <c r="A25" s="6" t="s">
        <v>51</v>
      </c>
      <c r="B25" s="3"/>
      <c r="C25" s="4"/>
      <c r="D25" s="3"/>
      <c r="E25" s="10"/>
      <c r="F25" s="5"/>
    </row>
    <row r="26" spans="1:6" x14ac:dyDescent="0.25">
      <c r="A26" s="6" t="s">
        <v>52</v>
      </c>
      <c r="B26" s="3">
        <v>-87257</v>
      </c>
      <c r="C26" s="4"/>
      <c r="D26" s="3">
        <v>-121018</v>
      </c>
      <c r="E26" s="10"/>
      <c r="F26" s="5"/>
    </row>
    <row r="27" spans="1:6" x14ac:dyDescent="0.25">
      <c r="A27" s="6" t="s">
        <v>53</v>
      </c>
      <c r="B27" s="3">
        <v>-5256677</v>
      </c>
      <c r="C27" s="4"/>
      <c r="D27" s="3">
        <v>-3937518</v>
      </c>
      <c r="E27" s="10"/>
      <c r="F27" s="5"/>
    </row>
    <row r="28" spans="1:6" x14ac:dyDescent="0.25">
      <c r="A28" s="6" t="s">
        <v>10</v>
      </c>
      <c r="B28" s="10"/>
      <c r="C28" s="4"/>
      <c r="D28" s="10"/>
      <c r="E28" s="10"/>
      <c r="F28" s="5"/>
    </row>
    <row r="29" spans="1:6" x14ac:dyDescent="0.25">
      <c r="A29" s="2" t="s">
        <v>11</v>
      </c>
      <c r="B29" s="3">
        <v>5924</v>
      </c>
      <c r="C29" s="4"/>
      <c r="D29" s="3"/>
      <c r="E29" s="10"/>
      <c r="F29" s="5"/>
    </row>
    <row r="30" spans="1:6" x14ac:dyDescent="0.25">
      <c r="A30" s="2" t="s">
        <v>12</v>
      </c>
      <c r="B30" s="3"/>
      <c r="C30" s="4"/>
      <c r="D30" s="3"/>
      <c r="E30" s="10"/>
      <c r="F30" s="5"/>
    </row>
    <row r="31" spans="1:6" ht="30" x14ac:dyDescent="0.25">
      <c r="A31" s="2" t="s">
        <v>13</v>
      </c>
      <c r="B31" s="3"/>
      <c r="C31" s="4"/>
      <c r="D31" s="3"/>
      <c r="E31" s="10"/>
      <c r="F31" s="5"/>
    </row>
    <row r="32" spans="1:6" ht="30" x14ac:dyDescent="0.25">
      <c r="A32" s="2" t="s">
        <v>14</v>
      </c>
      <c r="B32" s="3"/>
      <c r="C32" s="4"/>
      <c r="D32" s="3"/>
      <c r="E32" s="10"/>
      <c r="F32" s="5"/>
    </row>
    <row r="33" spans="1:6" ht="30" x14ac:dyDescent="0.25">
      <c r="A33" s="2" t="s">
        <v>15</v>
      </c>
      <c r="B33" s="3"/>
      <c r="C33" s="4"/>
      <c r="D33" s="3"/>
      <c r="E33" s="10"/>
      <c r="F33" s="5"/>
    </row>
    <row r="34" spans="1:6" ht="30" x14ac:dyDescent="0.25">
      <c r="A34" s="2" t="s">
        <v>16</v>
      </c>
      <c r="B34" s="3"/>
      <c r="C34" s="4"/>
      <c r="D34" s="3"/>
      <c r="E34" s="10"/>
      <c r="F34" s="5"/>
    </row>
    <row r="35" spans="1:6" ht="29.25" x14ac:dyDescent="0.25">
      <c r="A35" s="6" t="s">
        <v>17</v>
      </c>
      <c r="B35" s="3"/>
      <c r="C35" s="4"/>
      <c r="D35" s="3"/>
      <c r="E35" s="10"/>
      <c r="F35" s="5"/>
    </row>
    <row r="36" spans="1:6" x14ac:dyDescent="0.25">
      <c r="A36" s="6" t="s">
        <v>54</v>
      </c>
      <c r="B36" s="10"/>
      <c r="C36" s="24"/>
      <c r="D36" s="10"/>
      <c r="E36" s="10"/>
      <c r="F36" s="5"/>
    </row>
    <row r="37" spans="1:6" x14ac:dyDescent="0.25">
      <c r="A37" s="2" t="s">
        <v>18</v>
      </c>
      <c r="B37" s="3">
        <v>-1882456</v>
      </c>
      <c r="C37" s="4"/>
      <c r="D37" s="3">
        <v>-1202685</v>
      </c>
      <c r="E37" s="10"/>
      <c r="F37" s="5"/>
    </row>
    <row r="38" spans="1:6" ht="30" x14ac:dyDescent="0.25">
      <c r="A38" s="2" t="s">
        <v>19</v>
      </c>
      <c r="B38" s="3"/>
      <c r="C38" s="4"/>
      <c r="D38" s="3"/>
      <c r="E38" s="10"/>
      <c r="F38" s="5"/>
    </row>
    <row r="39" spans="1:6" x14ac:dyDescent="0.25">
      <c r="A39" s="2" t="s">
        <v>20</v>
      </c>
      <c r="B39" s="3">
        <v>-2434716</v>
      </c>
      <c r="C39" s="4"/>
      <c r="D39" s="3"/>
      <c r="E39" s="10"/>
      <c r="F39" s="5"/>
    </row>
    <row r="40" spans="1:6" x14ac:dyDescent="0.25">
      <c r="A40" s="6" t="s">
        <v>55</v>
      </c>
      <c r="B40" s="3"/>
      <c r="C40" s="4"/>
      <c r="D40" s="3"/>
      <c r="E40" s="10"/>
      <c r="F40" s="5"/>
    </row>
    <row r="41" spans="1:6" x14ac:dyDescent="0.25">
      <c r="A41" s="25" t="s">
        <v>21</v>
      </c>
      <c r="B41" s="3"/>
      <c r="C41" s="4"/>
      <c r="D41" s="3"/>
      <c r="E41" s="10"/>
      <c r="F41" s="5"/>
    </row>
    <row r="42" spans="1:6" x14ac:dyDescent="0.25">
      <c r="A42" s="6" t="s">
        <v>22</v>
      </c>
      <c r="B42" s="26">
        <f>SUM(B9:B41)</f>
        <v>70183069</v>
      </c>
      <c r="C42" s="26"/>
      <c r="D42" s="26">
        <f t="shared" ref="D42" si="0">SUM(D9:D41)</f>
        <v>18728208</v>
      </c>
      <c r="E42" s="28"/>
      <c r="F42" s="5"/>
    </row>
    <row r="43" spans="1:6" x14ac:dyDescent="0.25">
      <c r="A43" s="6" t="s">
        <v>23</v>
      </c>
      <c r="B43" s="27"/>
      <c r="C43" s="27"/>
      <c r="D43" s="27"/>
      <c r="E43" s="28"/>
      <c r="F43" s="5"/>
    </row>
    <row r="44" spans="1:6" x14ac:dyDescent="0.25">
      <c r="A44" s="2" t="s">
        <v>24</v>
      </c>
      <c r="B44" s="3">
        <v>-10630604</v>
      </c>
      <c r="C44" s="4"/>
      <c r="D44" s="3">
        <v>-2809231</v>
      </c>
      <c r="E44" s="10"/>
      <c r="F44" s="5"/>
    </row>
    <row r="45" spans="1:6" x14ac:dyDescent="0.25">
      <c r="A45" s="2" t="s">
        <v>25</v>
      </c>
      <c r="B45" s="3"/>
      <c r="C45" s="4"/>
      <c r="D45" s="3"/>
      <c r="E45" s="10"/>
      <c r="F45" s="5"/>
    </row>
    <row r="46" spans="1:6" x14ac:dyDescent="0.25">
      <c r="A46" s="2" t="s">
        <v>26</v>
      </c>
      <c r="B46" s="3"/>
      <c r="C46" s="4"/>
      <c r="D46" s="3"/>
      <c r="E46" s="10"/>
      <c r="F46" s="5"/>
    </row>
    <row r="47" spans="1:6" x14ac:dyDescent="0.25">
      <c r="A47" s="6" t="s">
        <v>27</v>
      </c>
      <c r="B47" s="29">
        <f>SUM(B42:B46)</f>
        <v>59552465</v>
      </c>
      <c r="C47" s="29"/>
      <c r="D47" s="29">
        <f t="shared" ref="D47" si="1">SUM(D42:D46)</f>
        <v>15918977</v>
      </c>
      <c r="E47" s="28"/>
      <c r="F47" s="5"/>
    </row>
    <row r="48" spans="1:6" ht="15.75" thickBot="1" x14ac:dyDescent="0.3">
      <c r="A48" s="7"/>
      <c r="B48" s="8"/>
      <c r="C48" s="8"/>
      <c r="D48" s="8"/>
      <c r="E48" s="30"/>
      <c r="F48" s="5"/>
    </row>
    <row r="49" spans="1:6" ht="15.75" thickTop="1" x14ac:dyDescent="0.25">
      <c r="A49" s="31" t="s">
        <v>28</v>
      </c>
      <c r="B49" s="9"/>
      <c r="C49" s="9"/>
      <c r="D49" s="9"/>
      <c r="E49" s="30"/>
      <c r="F49" s="5"/>
    </row>
    <row r="50" spans="1:6" x14ac:dyDescent="0.25">
      <c r="A50" s="2" t="s">
        <v>29</v>
      </c>
      <c r="B50" s="32"/>
      <c r="C50" s="9"/>
      <c r="D50" s="32"/>
      <c r="E50" s="10"/>
      <c r="F50" s="5"/>
    </row>
    <row r="51" spans="1:6" x14ac:dyDescent="0.25">
      <c r="A51" s="2" t="s">
        <v>30</v>
      </c>
      <c r="B51" s="32"/>
      <c r="C51" s="9"/>
      <c r="D51" s="32"/>
      <c r="E51" s="10"/>
      <c r="F51" s="5"/>
    </row>
    <row r="52" spans="1:6" x14ac:dyDescent="0.25">
      <c r="A52" s="2" t="s">
        <v>31</v>
      </c>
      <c r="B52" s="32"/>
      <c r="C52" s="9"/>
      <c r="D52" s="32"/>
      <c r="E52" s="23"/>
      <c r="F52" s="5"/>
    </row>
    <row r="53" spans="1:6" x14ac:dyDescent="0.25">
      <c r="A53" s="2" t="s">
        <v>32</v>
      </c>
      <c r="B53" s="32"/>
      <c r="C53" s="9"/>
      <c r="D53" s="32"/>
      <c r="E53" s="33"/>
      <c r="F53" s="34"/>
    </row>
    <row r="54" spans="1:6" x14ac:dyDescent="0.25">
      <c r="A54" s="35" t="s">
        <v>33</v>
      </c>
      <c r="B54" s="32"/>
      <c r="C54" s="9"/>
      <c r="D54" s="32"/>
      <c r="E54" s="36"/>
      <c r="F54" s="34"/>
    </row>
    <row r="55" spans="1:6" x14ac:dyDescent="0.25">
      <c r="A55" s="31" t="s">
        <v>34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5.75" thickBot="1" x14ac:dyDescent="0.3">
      <c r="A57" s="31" t="s">
        <v>35</v>
      </c>
      <c r="B57" s="42">
        <f>B47+B55</f>
        <v>59552465</v>
      </c>
      <c r="C57" s="42"/>
      <c r="D57" s="42">
        <f t="shared" ref="D57" si="2">D47+D55</f>
        <v>15918977</v>
      </c>
      <c r="E57" s="33"/>
      <c r="F57" s="34"/>
    </row>
    <row r="58" spans="1:6" ht="15.75" thickTop="1" x14ac:dyDescent="0.25">
      <c r="A58" s="39"/>
      <c r="B58" s="40"/>
      <c r="C58" s="41"/>
      <c r="D58" s="40"/>
      <c r="E58" s="33"/>
      <c r="F58" s="34"/>
    </row>
    <row r="59" spans="1:6" x14ac:dyDescent="0.25">
      <c r="A59" s="43" t="s">
        <v>36</v>
      </c>
      <c r="B59" s="40"/>
      <c r="C59" s="41"/>
      <c r="D59" s="40"/>
      <c r="E59" s="44"/>
      <c r="F59" s="12"/>
    </row>
    <row r="60" spans="1:6" x14ac:dyDescent="0.25">
      <c r="A60" s="39" t="s">
        <v>37</v>
      </c>
      <c r="B60" s="3"/>
      <c r="C60" s="10"/>
      <c r="D60" s="3"/>
      <c r="E60" s="44"/>
      <c r="F60" s="12"/>
    </row>
    <row r="61" spans="1:6" x14ac:dyDescent="0.25">
      <c r="A61" s="39" t="s">
        <v>38</v>
      </c>
      <c r="B61" s="3"/>
      <c r="C61" s="10"/>
      <c r="D61" s="3"/>
      <c r="E61" s="44"/>
      <c r="F61" s="12"/>
    </row>
    <row r="62" spans="1:6" x14ac:dyDescent="0.25">
      <c r="A62" s="11"/>
      <c r="B62" s="12"/>
      <c r="C62" s="12"/>
      <c r="D62" s="12"/>
      <c r="E62" s="44"/>
      <c r="F62" s="12"/>
    </row>
    <row r="63" spans="1:6" x14ac:dyDescent="0.25">
      <c r="A63" s="11"/>
      <c r="B63" s="12"/>
      <c r="C63" s="12"/>
      <c r="D63" s="12"/>
      <c r="E63" s="44"/>
      <c r="F63" s="12"/>
    </row>
    <row r="64" spans="1:6" x14ac:dyDescent="0.25">
      <c r="A64" s="13" t="s">
        <v>39</v>
      </c>
      <c r="B64" s="12"/>
      <c r="C64" s="12"/>
      <c r="D64" s="12"/>
      <c r="E64" s="44"/>
      <c r="F64" s="1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5353-6632-493D-9FAE-0884333A0819}">
  <dimension ref="A1:F43"/>
  <sheetViews>
    <sheetView topLeftCell="A19" workbookViewId="0">
      <selection activeCell="D48" sqref="D48"/>
    </sheetView>
  </sheetViews>
  <sheetFormatPr defaultRowHeight="15" x14ac:dyDescent="0.25"/>
  <cols>
    <col min="1" max="1" width="3.7109375" customWidth="1"/>
    <col min="2" max="2" width="3.42578125" customWidth="1"/>
    <col min="3" max="3" width="4.140625" customWidth="1"/>
    <col min="4" max="4" width="63.7109375" customWidth="1"/>
    <col min="5" max="6" width="16.42578125" customWidth="1"/>
  </cols>
  <sheetData>
    <row r="1" spans="1:6" x14ac:dyDescent="0.25">
      <c r="A1" s="14" t="s">
        <v>167</v>
      </c>
    </row>
    <row r="2" spans="1:6" x14ac:dyDescent="0.25">
      <c r="A2" s="16" t="s">
        <v>163</v>
      </c>
    </row>
    <row r="3" spans="1:6" x14ac:dyDescent="0.25">
      <c r="A3" s="16" t="s">
        <v>164</v>
      </c>
    </row>
    <row r="4" spans="1:6" x14ac:dyDescent="0.25">
      <c r="A4" s="16" t="s">
        <v>170</v>
      </c>
    </row>
    <row r="5" spans="1:6" s="5" customFormat="1" x14ac:dyDescent="0.25">
      <c r="A5" s="14"/>
    </row>
    <row r="6" spans="1:6" s="5" customFormat="1" ht="15.75" x14ac:dyDescent="0.25">
      <c r="A6" s="16"/>
      <c r="B6" s="112" t="s">
        <v>171</v>
      </c>
      <c r="D6" s="111"/>
    </row>
    <row r="7" spans="1:6" s="5" customFormat="1" x14ac:dyDescent="0.25">
      <c r="A7" s="16"/>
      <c r="B7" s="112" t="s">
        <v>172</v>
      </c>
      <c r="D7" s="16"/>
    </row>
    <row r="8" spans="1:6" x14ac:dyDescent="0.25">
      <c r="F8" s="109" t="s">
        <v>173</v>
      </c>
    </row>
    <row r="9" spans="1:6" x14ac:dyDescent="0.25">
      <c r="B9" s="102"/>
      <c r="C9" s="114"/>
      <c r="D9" s="114"/>
      <c r="E9" s="110">
        <v>2022</v>
      </c>
      <c r="F9" s="110">
        <v>2021</v>
      </c>
    </row>
    <row r="10" spans="1:6" x14ac:dyDescent="0.25">
      <c r="B10" s="102" t="s">
        <v>174</v>
      </c>
      <c r="C10" s="115" t="s">
        <v>175</v>
      </c>
      <c r="D10" s="115"/>
      <c r="E10" s="102"/>
      <c r="F10" s="102"/>
    </row>
    <row r="11" spans="1:6" x14ac:dyDescent="0.25">
      <c r="B11" s="102"/>
      <c r="C11" s="102"/>
      <c r="D11" s="102" t="s">
        <v>176</v>
      </c>
      <c r="E11" s="103">
        <v>89722</v>
      </c>
      <c r="F11" s="102"/>
    </row>
    <row r="12" spans="1:6" x14ac:dyDescent="0.25">
      <c r="B12" s="102"/>
      <c r="C12" s="102"/>
      <c r="D12" s="102" t="s">
        <v>177</v>
      </c>
      <c r="E12" s="103">
        <v>-85589</v>
      </c>
      <c r="F12" s="102"/>
    </row>
    <row r="13" spans="1:6" x14ac:dyDescent="0.25">
      <c r="B13" s="102"/>
      <c r="C13" s="102"/>
      <c r="D13" s="102" t="s">
        <v>178</v>
      </c>
      <c r="E13" s="103">
        <v>-1775</v>
      </c>
      <c r="F13" s="102"/>
    </row>
    <row r="14" spans="1:6" x14ac:dyDescent="0.25">
      <c r="B14" s="102"/>
      <c r="D14" s="104" t="s">
        <v>179</v>
      </c>
      <c r="E14" s="102"/>
      <c r="F14" s="102"/>
    </row>
    <row r="15" spans="1:6" x14ac:dyDescent="0.25">
      <c r="B15" s="102"/>
      <c r="C15" s="102"/>
      <c r="D15" s="102" t="s">
        <v>162</v>
      </c>
      <c r="E15" s="103">
        <v>-1766</v>
      </c>
      <c r="F15" s="102"/>
    </row>
    <row r="16" spans="1:6" x14ac:dyDescent="0.25">
      <c r="B16" s="102"/>
      <c r="C16" s="102"/>
      <c r="D16" s="102" t="s">
        <v>180</v>
      </c>
      <c r="E16" s="103">
        <v>-23790</v>
      </c>
      <c r="F16" s="102"/>
    </row>
    <row r="17" spans="2:6" x14ac:dyDescent="0.25">
      <c r="B17" s="102"/>
      <c r="D17" s="107" t="s">
        <v>181</v>
      </c>
      <c r="E17" s="108">
        <v>-23198</v>
      </c>
      <c r="F17" s="102">
        <v>0</v>
      </c>
    </row>
    <row r="18" spans="2:6" x14ac:dyDescent="0.25">
      <c r="B18" s="102" t="s">
        <v>174</v>
      </c>
      <c r="C18" s="115" t="s">
        <v>182</v>
      </c>
      <c r="D18" s="115"/>
      <c r="E18" s="102"/>
      <c r="F18" s="102"/>
    </row>
    <row r="19" spans="2:6" x14ac:dyDescent="0.25">
      <c r="B19" s="102"/>
      <c r="C19" s="102"/>
      <c r="D19" s="102" t="s">
        <v>183</v>
      </c>
      <c r="E19" s="102"/>
      <c r="F19" s="102"/>
    </row>
    <row r="20" spans="2:6" x14ac:dyDescent="0.25">
      <c r="B20" s="102"/>
      <c r="C20" s="102"/>
      <c r="D20" s="102" t="s">
        <v>184</v>
      </c>
      <c r="E20" s="102"/>
      <c r="F20" s="102"/>
    </row>
    <row r="21" spans="2:6" x14ac:dyDescent="0.25">
      <c r="B21" s="102"/>
      <c r="C21" s="102"/>
      <c r="D21" s="102" t="s">
        <v>185</v>
      </c>
      <c r="E21" s="102"/>
      <c r="F21" s="102"/>
    </row>
    <row r="22" spans="2:6" x14ac:dyDescent="0.25">
      <c r="B22" s="102"/>
      <c r="C22" s="102"/>
      <c r="D22" s="102" t="s">
        <v>186</v>
      </c>
      <c r="E22" s="102"/>
      <c r="F22" s="102"/>
    </row>
    <row r="23" spans="2:6" x14ac:dyDescent="0.25">
      <c r="B23" s="102"/>
      <c r="C23" s="102"/>
      <c r="D23" s="102" t="s">
        <v>187</v>
      </c>
      <c r="E23" s="102"/>
      <c r="F23" s="102"/>
    </row>
    <row r="24" spans="2:6" x14ac:dyDescent="0.25">
      <c r="B24" s="102"/>
      <c r="C24" s="102"/>
      <c r="D24" s="102" t="s">
        <v>188</v>
      </c>
      <c r="E24" s="102"/>
      <c r="F24" s="102"/>
    </row>
    <row r="25" spans="2:6" x14ac:dyDescent="0.25">
      <c r="B25" s="102"/>
      <c r="C25" s="102"/>
      <c r="D25" s="102" t="s">
        <v>189</v>
      </c>
      <c r="E25" s="102"/>
      <c r="F25" s="102"/>
    </row>
    <row r="26" spans="2:6" x14ac:dyDescent="0.25">
      <c r="B26" s="102"/>
      <c r="D26" s="107" t="s">
        <v>190</v>
      </c>
      <c r="E26" s="102"/>
      <c r="F26" s="102"/>
    </row>
    <row r="27" spans="2:6" x14ac:dyDescent="0.25">
      <c r="B27" s="102" t="s">
        <v>174</v>
      </c>
      <c r="C27" s="115" t="s">
        <v>191</v>
      </c>
      <c r="D27" s="115"/>
      <c r="E27" s="102"/>
      <c r="F27" s="102"/>
    </row>
    <row r="28" spans="2:6" x14ac:dyDescent="0.25">
      <c r="B28" s="102"/>
      <c r="C28" s="102"/>
      <c r="D28" s="102" t="s">
        <v>192</v>
      </c>
      <c r="E28" s="108">
        <v>-3481</v>
      </c>
      <c r="F28" s="102"/>
    </row>
    <row r="29" spans="2:6" x14ac:dyDescent="0.25">
      <c r="B29" s="102"/>
      <c r="C29" s="102"/>
      <c r="D29" s="102" t="s">
        <v>193</v>
      </c>
      <c r="E29" s="102">
        <v>0</v>
      </c>
      <c r="F29" s="102"/>
    </row>
    <row r="30" spans="2:6" x14ac:dyDescent="0.25">
      <c r="B30" s="102"/>
      <c r="C30" s="102"/>
      <c r="D30" s="102" t="s">
        <v>194</v>
      </c>
      <c r="E30" s="103">
        <v>36588</v>
      </c>
      <c r="F30" s="102"/>
    </row>
    <row r="31" spans="2:6" x14ac:dyDescent="0.25">
      <c r="B31" s="102"/>
      <c r="C31" s="102"/>
      <c r="D31" s="102" t="s">
        <v>195</v>
      </c>
      <c r="E31" s="102"/>
      <c r="F31" s="102"/>
    </row>
    <row r="32" spans="2:6" x14ac:dyDescent="0.25">
      <c r="B32" s="102"/>
      <c r="C32" s="102"/>
      <c r="D32" s="102" t="s">
        <v>196</v>
      </c>
      <c r="E32" s="102"/>
      <c r="F32" s="102"/>
    </row>
    <row r="33" spans="2:6" x14ac:dyDescent="0.25">
      <c r="B33" s="102"/>
      <c r="C33" s="102"/>
      <c r="D33" s="102" t="s">
        <v>197</v>
      </c>
      <c r="E33" s="102"/>
      <c r="F33" s="102"/>
    </row>
    <row r="34" spans="2:6" x14ac:dyDescent="0.25">
      <c r="B34" s="102"/>
      <c r="C34" s="102"/>
      <c r="D34" s="102" t="s">
        <v>161</v>
      </c>
      <c r="E34" s="102"/>
      <c r="F34" s="102"/>
    </row>
    <row r="35" spans="2:6" x14ac:dyDescent="0.25">
      <c r="B35" s="102"/>
      <c r="C35" s="102"/>
      <c r="D35" s="102" t="s">
        <v>198</v>
      </c>
      <c r="E35" s="102"/>
      <c r="F35" s="102"/>
    </row>
    <row r="36" spans="2:6" x14ac:dyDescent="0.25">
      <c r="B36" s="102"/>
      <c r="C36" s="102"/>
      <c r="D36" s="102" t="s">
        <v>162</v>
      </c>
      <c r="E36" s="102"/>
      <c r="F36" s="102"/>
    </row>
    <row r="37" spans="2:6" x14ac:dyDescent="0.25">
      <c r="B37" s="102"/>
      <c r="C37" s="102"/>
      <c r="D37" s="102" t="s">
        <v>199</v>
      </c>
      <c r="E37" s="102"/>
      <c r="F37" s="102"/>
    </row>
    <row r="38" spans="2:6" x14ac:dyDescent="0.25">
      <c r="B38" s="102"/>
      <c r="D38" s="107" t="s">
        <v>200</v>
      </c>
      <c r="E38" s="108">
        <v>33107</v>
      </c>
      <c r="F38" s="102">
        <v>0</v>
      </c>
    </row>
    <row r="39" spans="2:6" x14ac:dyDescent="0.25">
      <c r="B39" s="102"/>
      <c r="C39" s="116"/>
      <c r="D39" s="117"/>
      <c r="E39" s="102"/>
      <c r="F39" s="102"/>
    </row>
    <row r="40" spans="2:6" x14ac:dyDescent="0.25">
      <c r="B40" s="102"/>
      <c r="D40" s="104" t="s">
        <v>201</v>
      </c>
      <c r="E40" s="103">
        <v>7714</v>
      </c>
      <c r="F40" s="102">
        <v>0</v>
      </c>
    </row>
    <row r="41" spans="2:6" x14ac:dyDescent="0.25">
      <c r="B41" s="102"/>
      <c r="C41" s="105" t="s">
        <v>202</v>
      </c>
      <c r="D41" s="106"/>
      <c r="E41" s="103">
        <v>4325</v>
      </c>
      <c r="F41" s="103">
        <v>23272</v>
      </c>
    </row>
    <row r="42" spans="2:6" x14ac:dyDescent="0.25">
      <c r="B42" s="102"/>
      <c r="C42" s="102"/>
      <c r="D42" s="102" t="s">
        <v>203</v>
      </c>
      <c r="E42" s="103">
        <v>-2195</v>
      </c>
      <c r="F42" s="102"/>
    </row>
    <row r="43" spans="2:6" x14ac:dyDescent="0.25">
      <c r="B43" s="102"/>
      <c r="C43" s="105" t="s">
        <v>204</v>
      </c>
      <c r="D43" s="104"/>
      <c r="E43" s="103">
        <v>12039</v>
      </c>
      <c r="F43" s="103">
        <v>4325</v>
      </c>
    </row>
  </sheetData>
  <mergeCells count="5">
    <mergeCell ref="C9:D9"/>
    <mergeCell ref="C27:D27"/>
    <mergeCell ref="C39:D39"/>
    <mergeCell ref="C10:D10"/>
    <mergeCell ref="C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tabSelected="1" topLeftCell="A16" zoomScale="71" zoomScaleNormal="71" workbookViewId="0">
      <selection activeCell="H38" sqref="H38"/>
    </sheetView>
  </sheetViews>
  <sheetFormatPr defaultRowHeight="15" x14ac:dyDescent="0.25"/>
  <cols>
    <col min="1" max="1" width="55.85546875" style="71" customWidth="1"/>
    <col min="2" max="2" width="15.7109375" style="71" customWidth="1"/>
    <col min="3" max="3" width="7" style="71" customWidth="1"/>
    <col min="4" max="4" width="10.7109375" style="71" customWidth="1"/>
    <col min="5" max="5" width="15.7109375" style="71" customWidth="1"/>
    <col min="6" max="6" width="9.7109375" style="71" customWidth="1"/>
    <col min="7" max="11" width="15.7109375" style="71" customWidth="1"/>
    <col min="12" max="16384" width="9.140625" style="71"/>
  </cols>
  <sheetData>
    <row r="1" spans="1:12" x14ac:dyDescent="0.25">
      <c r="A1" s="70" t="s">
        <v>0</v>
      </c>
    </row>
    <row r="2" spans="1:12" x14ac:dyDescent="0.25">
      <c r="A2" s="16" t="s">
        <v>166</v>
      </c>
    </row>
    <row r="3" spans="1:12" x14ac:dyDescent="0.25">
      <c r="A3" s="16" t="s">
        <v>164</v>
      </c>
    </row>
    <row r="4" spans="1:12" x14ac:dyDescent="0.25">
      <c r="A4" s="72" t="s">
        <v>1</v>
      </c>
    </row>
    <row r="5" spans="1:12" x14ac:dyDescent="0.25">
      <c r="A5" s="70" t="s">
        <v>142</v>
      </c>
    </row>
    <row r="6" spans="1:12" x14ac:dyDescent="0.25">
      <c r="A6" s="73"/>
    </row>
    <row r="7" spans="1:12" ht="55.5" customHeight="1" x14ac:dyDescent="0.25">
      <c r="B7" s="74" t="s">
        <v>143</v>
      </c>
      <c r="C7" s="74" t="s">
        <v>128</v>
      </c>
      <c r="D7" s="74" t="s">
        <v>129</v>
      </c>
      <c r="E7" s="74" t="s">
        <v>130</v>
      </c>
      <c r="F7" s="74" t="s">
        <v>133</v>
      </c>
      <c r="G7" s="74" t="s">
        <v>144</v>
      </c>
      <c r="H7" s="74" t="s">
        <v>145</v>
      </c>
      <c r="I7" s="74" t="s">
        <v>146</v>
      </c>
      <c r="J7" s="74" t="s">
        <v>137</v>
      </c>
      <c r="K7" s="74" t="s">
        <v>146</v>
      </c>
      <c r="L7" s="75"/>
    </row>
    <row r="8" spans="1:12" x14ac:dyDescent="0.25">
      <c r="A8" s="76"/>
      <c r="B8" s="75"/>
      <c r="C8" s="77"/>
      <c r="D8" s="77"/>
      <c r="E8" s="78"/>
      <c r="F8" s="78"/>
      <c r="G8" s="78"/>
      <c r="H8" s="79"/>
      <c r="I8" s="79"/>
      <c r="J8" s="79"/>
      <c r="K8" s="77"/>
      <c r="L8" s="77"/>
    </row>
    <row r="9" spans="1:12" x14ac:dyDescent="0.25">
      <c r="A9" s="80"/>
      <c r="B9" s="81"/>
      <c r="C9" s="81"/>
      <c r="D9" s="81"/>
      <c r="E9" s="82"/>
      <c r="F9" s="82"/>
      <c r="G9" s="82"/>
      <c r="H9" s="83"/>
      <c r="I9" s="83"/>
      <c r="J9" s="83"/>
      <c r="K9" s="83"/>
      <c r="L9" s="77"/>
    </row>
    <row r="10" spans="1:12" ht="15.75" thickBot="1" x14ac:dyDescent="0.3">
      <c r="A10" s="100" t="s">
        <v>147</v>
      </c>
      <c r="B10" s="85">
        <v>186800000</v>
      </c>
      <c r="C10" s="85"/>
      <c r="D10" s="85"/>
      <c r="E10" s="85">
        <v>1443806</v>
      </c>
      <c r="F10" s="85"/>
      <c r="G10" s="85">
        <v>32831710</v>
      </c>
      <c r="H10" s="85">
        <v>57107290</v>
      </c>
      <c r="I10" s="85">
        <f>SUM(B10:H10)</f>
        <v>278182806</v>
      </c>
      <c r="J10" s="85"/>
      <c r="K10" s="85">
        <f>SUM(I10:J10)</f>
        <v>278182806</v>
      </c>
      <c r="L10" s="77"/>
    </row>
    <row r="11" spans="1:12" ht="15.75" thickTop="1" x14ac:dyDescent="0.25">
      <c r="A11" s="101" t="s">
        <v>148</v>
      </c>
      <c r="B11" s="81"/>
      <c r="C11" s="81"/>
      <c r="D11" s="81"/>
      <c r="E11" s="81"/>
      <c r="F11" s="81"/>
      <c r="G11" s="81"/>
      <c r="H11" s="83"/>
      <c r="I11" s="83">
        <f>SUM(B11:H11)</f>
        <v>0</v>
      </c>
      <c r="J11" s="87"/>
      <c r="K11" s="81">
        <f>SUM(I11:J11)</f>
        <v>0</v>
      </c>
      <c r="L11" s="77"/>
    </row>
    <row r="12" spans="1:12" x14ac:dyDescent="0.25">
      <c r="A12" s="84" t="s">
        <v>149</v>
      </c>
      <c r="B12" s="88">
        <v>186800000</v>
      </c>
      <c r="C12" s="88">
        <v>0</v>
      </c>
      <c r="D12" s="88">
        <v>0</v>
      </c>
      <c r="E12" s="88">
        <v>1443806</v>
      </c>
      <c r="F12" s="88">
        <v>0</v>
      </c>
      <c r="G12" s="88">
        <v>32831710</v>
      </c>
      <c r="H12" s="88">
        <v>57107290</v>
      </c>
      <c r="I12" s="88">
        <f>SUM(B12:H12)</f>
        <v>278182806</v>
      </c>
      <c r="J12" s="88">
        <f t="shared" ref="J12" si="0">SUM(J10:J11)</f>
        <v>0</v>
      </c>
      <c r="K12" s="88">
        <f>SUM(I12:J12)</f>
        <v>278182806</v>
      </c>
      <c r="L12" s="77"/>
    </row>
    <row r="13" spans="1:12" x14ac:dyDescent="0.25">
      <c r="A13" s="89" t="s">
        <v>150</v>
      </c>
      <c r="B13" s="81"/>
      <c r="C13" s="81"/>
      <c r="D13" s="81"/>
      <c r="E13" s="81"/>
      <c r="F13" s="81"/>
      <c r="G13" s="81"/>
      <c r="H13" s="90"/>
      <c r="I13" s="90">
        <f t="shared" ref="I13:I35" si="1">SUM(B13:H13)</f>
        <v>0</v>
      </c>
      <c r="J13" s="90"/>
      <c r="K13" s="81">
        <f t="shared" ref="K13:K35" si="2">SUM(I13:J13)</f>
        <v>0</v>
      </c>
      <c r="L13" s="77"/>
    </row>
    <row r="14" spans="1:12" x14ac:dyDescent="0.25">
      <c r="A14" s="91" t="s">
        <v>145</v>
      </c>
      <c r="B14" s="83"/>
      <c r="C14" s="83"/>
      <c r="D14" s="83"/>
      <c r="E14" s="83"/>
      <c r="F14" s="83"/>
      <c r="G14" s="90"/>
      <c r="H14" s="92">
        <v>15918977</v>
      </c>
      <c r="I14" s="90">
        <f t="shared" si="1"/>
        <v>15918977</v>
      </c>
      <c r="J14" s="92"/>
      <c r="K14" s="90">
        <f t="shared" si="2"/>
        <v>15918977</v>
      </c>
      <c r="L14" s="77"/>
    </row>
    <row r="15" spans="1:12" x14ac:dyDescent="0.25">
      <c r="A15" s="91" t="s">
        <v>151</v>
      </c>
      <c r="B15" s="83"/>
      <c r="C15" s="83"/>
      <c r="D15" s="83"/>
      <c r="E15" s="83"/>
      <c r="F15" s="83"/>
      <c r="G15" s="90"/>
      <c r="H15" s="92"/>
      <c r="I15" s="90">
        <f t="shared" si="1"/>
        <v>0</v>
      </c>
      <c r="J15" s="92"/>
      <c r="K15" s="90">
        <f t="shared" si="2"/>
        <v>0</v>
      </c>
      <c r="L15" s="77"/>
    </row>
    <row r="16" spans="1:12" x14ac:dyDescent="0.25">
      <c r="A16" s="91" t="s">
        <v>152</v>
      </c>
      <c r="B16" s="83"/>
      <c r="C16" s="83"/>
      <c r="D16" s="83"/>
      <c r="E16" s="83"/>
      <c r="F16" s="83"/>
      <c r="G16" s="90"/>
      <c r="H16" s="90"/>
      <c r="I16" s="90">
        <f t="shared" si="1"/>
        <v>0</v>
      </c>
      <c r="J16" s="90"/>
      <c r="K16" s="90">
        <f t="shared" si="2"/>
        <v>0</v>
      </c>
      <c r="L16" s="77"/>
    </row>
    <row r="17" spans="1:12" x14ac:dyDescent="0.25">
      <c r="A17" s="89" t="s">
        <v>153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4">
        <v>0</v>
      </c>
      <c r="I17" s="93">
        <f t="shared" si="1"/>
        <v>0</v>
      </c>
      <c r="J17" s="94">
        <f t="shared" ref="J17" si="3">SUM(J13:J16)</f>
        <v>0</v>
      </c>
      <c r="K17" s="93">
        <f t="shared" si="2"/>
        <v>0</v>
      </c>
      <c r="L17" s="77"/>
    </row>
    <row r="18" spans="1:12" ht="28.5" x14ac:dyDescent="0.25">
      <c r="A18" s="89" t="s">
        <v>154</v>
      </c>
      <c r="B18" s="83"/>
      <c r="C18" s="83"/>
      <c r="D18" s="83"/>
      <c r="E18" s="83"/>
      <c r="F18" s="83"/>
      <c r="G18" s="90"/>
      <c r="H18" s="90">
        <v>0</v>
      </c>
      <c r="I18" s="90">
        <f t="shared" si="1"/>
        <v>0</v>
      </c>
      <c r="J18" s="90"/>
      <c r="K18" s="90">
        <f t="shared" si="2"/>
        <v>0</v>
      </c>
      <c r="L18" s="77"/>
    </row>
    <row r="19" spans="1:12" x14ac:dyDescent="0.25">
      <c r="A19" s="86" t="s">
        <v>155</v>
      </c>
      <c r="B19" s="83"/>
      <c r="C19" s="83"/>
      <c r="D19" s="83"/>
      <c r="E19" s="83"/>
      <c r="F19" s="83"/>
      <c r="G19" s="90">
        <v>57107290</v>
      </c>
      <c r="H19" s="90">
        <v>-57107290</v>
      </c>
      <c r="I19" s="90">
        <v>0</v>
      </c>
      <c r="J19" s="90"/>
      <c r="K19" s="90">
        <f t="shared" si="2"/>
        <v>0</v>
      </c>
      <c r="L19" s="77"/>
    </row>
    <row r="20" spans="1:12" x14ac:dyDescent="0.25">
      <c r="A20" s="86" t="s">
        <v>156</v>
      </c>
      <c r="B20" s="83"/>
      <c r="C20" s="83"/>
      <c r="D20" s="83"/>
      <c r="E20" s="83"/>
      <c r="F20" s="83"/>
      <c r="G20" s="90"/>
      <c r="H20" s="90"/>
      <c r="I20" s="90">
        <f t="shared" si="1"/>
        <v>0</v>
      </c>
      <c r="J20" s="90"/>
      <c r="K20" s="90">
        <f t="shared" si="2"/>
        <v>0</v>
      </c>
      <c r="L20" s="77"/>
    </row>
    <row r="21" spans="1:12" ht="30" x14ac:dyDescent="0.25">
      <c r="A21" s="95" t="s">
        <v>168</v>
      </c>
      <c r="B21" s="83"/>
      <c r="C21" s="83"/>
      <c r="D21" s="83"/>
      <c r="E21" s="96"/>
      <c r="F21" s="96"/>
      <c r="G21" s="90"/>
      <c r="H21" s="90"/>
      <c r="I21" s="90">
        <f t="shared" si="1"/>
        <v>0</v>
      </c>
      <c r="J21" s="90"/>
      <c r="K21" s="90">
        <f t="shared" si="2"/>
        <v>0</v>
      </c>
      <c r="L21" s="77"/>
    </row>
    <row r="22" spans="1:12" ht="28.5" x14ac:dyDescent="0.25">
      <c r="A22" s="89" t="s">
        <v>157</v>
      </c>
      <c r="B22" s="88">
        <f>SUM(B19:B21)</f>
        <v>0</v>
      </c>
      <c r="C22" s="88">
        <f t="shared" ref="C22:J22" si="4">SUM(C19:C21)</f>
        <v>0</v>
      </c>
      <c r="D22" s="88">
        <f t="shared" si="4"/>
        <v>0</v>
      </c>
      <c r="E22" s="88">
        <f t="shared" si="4"/>
        <v>0</v>
      </c>
      <c r="F22" s="88">
        <f t="shared" si="4"/>
        <v>0</v>
      </c>
      <c r="G22" s="88">
        <f t="shared" si="4"/>
        <v>57107290</v>
      </c>
      <c r="H22" s="88">
        <f>SUM(H17:H21)</f>
        <v>-57107290</v>
      </c>
      <c r="I22" s="93">
        <f t="shared" si="1"/>
        <v>0</v>
      </c>
      <c r="J22" s="88">
        <f t="shared" si="4"/>
        <v>0</v>
      </c>
      <c r="K22" s="88">
        <f t="shared" si="2"/>
        <v>0</v>
      </c>
      <c r="L22" s="77"/>
    </row>
    <row r="23" spans="1:12" x14ac:dyDescent="0.25">
      <c r="A23" s="89"/>
      <c r="B23" s="81"/>
      <c r="C23" s="82"/>
      <c r="D23" s="81"/>
      <c r="E23" s="82"/>
      <c r="F23" s="82"/>
      <c r="G23" s="82"/>
      <c r="H23" s="90"/>
      <c r="I23" s="90"/>
      <c r="J23" s="90"/>
      <c r="K23" s="82"/>
      <c r="L23" s="77"/>
    </row>
    <row r="24" spans="1:12" ht="15.75" thickBot="1" x14ac:dyDescent="0.3">
      <c r="A24" s="89" t="s">
        <v>158</v>
      </c>
      <c r="B24" s="97">
        <f>B12+B17+B22</f>
        <v>186800000</v>
      </c>
      <c r="C24" s="97">
        <f t="shared" ref="C24:J24" si="5">C12+C17+C22</f>
        <v>0</v>
      </c>
      <c r="D24" s="97">
        <f t="shared" si="5"/>
        <v>0</v>
      </c>
      <c r="E24" s="97">
        <f t="shared" si="5"/>
        <v>1443806</v>
      </c>
      <c r="F24" s="97">
        <f t="shared" si="5"/>
        <v>0</v>
      </c>
      <c r="G24" s="97">
        <f t="shared" si="5"/>
        <v>89939000</v>
      </c>
      <c r="H24" s="97">
        <f>H12+H17+H22+H14</f>
        <v>15918977</v>
      </c>
      <c r="I24" s="97">
        <f>SUM(B24:H24)</f>
        <v>294101783</v>
      </c>
      <c r="J24" s="97">
        <f t="shared" si="5"/>
        <v>0</v>
      </c>
      <c r="K24" s="97">
        <f>SUM(I24:J24)</f>
        <v>294101783</v>
      </c>
      <c r="L24" s="77"/>
    </row>
    <row r="25" spans="1:12" ht="15.75" thickTop="1" x14ac:dyDescent="0.25">
      <c r="A25" s="84"/>
      <c r="B25" s="81"/>
      <c r="C25" s="81"/>
      <c r="D25" s="81"/>
      <c r="E25" s="81"/>
      <c r="F25" s="81"/>
      <c r="G25" s="81"/>
      <c r="H25" s="90"/>
      <c r="I25" s="90">
        <f t="shared" si="1"/>
        <v>0</v>
      </c>
      <c r="J25" s="90"/>
      <c r="K25" s="81">
        <f t="shared" si="2"/>
        <v>0</v>
      </c>
      <c r="L25" s="77"/>
    </row>
    <row r="26" spans="1:12" x14ac:dyDescent="0.25">
      <c r="A26" s="89" t="s">
        <v>150</v>
      </c>
      <c r="B26" s="83"/>
      <c r="C26" s="83"/>
      <c r="D26" s="83"/>
      <c r="E26" s="83"/>
      <c r="F26" s="83"/>
      <c r="G26" s="90"/>
      <c r="H26" s="90"/>
      <c r="I26" s="90">
        <f t="shared" si="1"/>
        <v>0</v>
      </c>
      <c r="J26" s="90"/>
      <c r="K26" s="90">
        <f t="shared" si="2"/>
        <v>0</v>
      </c>
      <c r="L26" s="77"/>
    </row>
    <row r="27" spans="1:12" x14ac:dyDescent="0.25">
      <c r="A27" s="91" t="s">
        <v>145</v>
      </c>
      <c r="B27" s="83"/>
      <c r="C27" s="83"/>
      <c r="D27" s="83"/>
      <c r="E27" s="83"/>
      <c r="F27" s="83"/>
      <c r="G27" s="90"/>
      <c r="H27" s="92">
        <v>59552465</v>
      </c>
      <c r="I27" s="90">
        <f t="shared" si="1"/>
        <v>59552465</v>
      </c>
      <c r="J27" s="92"/>
      <c r="K27" s="90">
        <f t="shared" si="2"/>
        <v>59552465</v>
      </c>
      <c r="L27" s="77"/>
    </row>
    <row r="28" spans="1:12" x14ac:dyDescent="0.25">
      <c r="A28" s="91" t="s">
        <v>151</v>
      </c>
      <c r="B28" s="83"/>
      <c r="C28" s="83"/>
      <c r="D28" s="83"/>
      <c r="E28" s="83"/>
      <c r="F28" s="83"/>
      <c r="G28" s="90"/>
      <c r="H28" s="92"/>
      <c r="I28" s="90">
        <f t="shared" si="1"/>
        <v>0</v>
      </c>
      <c r="J28" s="92"/>
      <c r="K28" s="90">
        <f t="shared" si="2"/>
        <v>0</v>
      </c>
      <c r="L28" s="77"/>
    </row>
    <row r="29" spans="1:12" x14ac:dyDescent="0.25">
      <c r="A29" s="91" t="s">
        <v>152</v>
      </c>
      <c r="B29" s="83"/>
      <c r="C29" s="83"/>
      <c r="D29" s="83"/>
      <c r="E29" s="83"/>
      <c r="F29" s="83"/>
      <c r="G29" s="90"/>
      <c r="H29" s="90"/>
      <c r="I29" s="90">
        <f t="shared" si="1"/>
        <v>0</v>
      </c>
      <c r="J29" s="90"/>
      <c r="K29" s="90">
        <f t="shared" si="2"/>
        <v>0</v>
      </c>
      <c r="L29" s="77"/>
    </row>
    <row r="30" spans="1:12" x14ac:dyDescent="0.25">
      <c r="A30" s="89" t="s">
        <v>153</v>
      </c>
      <c r="B30" s="93"/>
      <c r="C30" s="93"/>
      <c r="D30" s="93"/>
      <c r="E30" s="93"/>
      <c r="F30" s="93"/>
      <c r="G30" s="93"/>
      <c r="H30" s="94">
        <f>SUM(H27:H29)</f>
        <v>59552465</v>
      </c>
      <c r="I30" s="93">
        <f t="shared" si="1"/>
        <v>59552465</v>
      </c>
      <c r="J30" s="94">
        <f t="shared" ref="J30" si="6">SUM(J27:J29)</f>
        <v>0</v>
      </c>
      <c r="K30" s="93">
        <f t="shared" si="2"/>
        <v>59552465</v>
      </c>
      <c r="L30" s="77"/>
    </row>
    <row r="31" spans="1:12" ht="28.5" x14ac:dyDescent="0.25">
      <c r="A31" s="89" t="s">
        <v>154</v>
      </c>
      <c r="B31" s="83"/>
      <c r="C31" s="83"/>
      <c r="D31" s="83"/>
      <c r="E31" s="83"/>
      <c r="F31" s="83"/>
      <c r="G31" s="90"/>
      <c r="H31" s="90"/>
      <c r="I31" s="90">
        <f t="shared" si="1"/>
        <v>0</v>
      </c>
      <c r="J31" s="90"/>
      <c r="K31" s="90">
        <f t="shared" si="2"/>
        <v>0</v>
      </c>
      <c r="L31" s="77"/>
    </row>
    <row r="32" spans="1:12" x14ac:dyDescent="0.25">
      <c r="A32" s="86" t="s">
        <v>155</v>
      </c>
      <c r="B32" s="83"/>
      <c r="C32" s="83"/>
      <c r="D32" s="83"/>
      <c r="E32" s="83">
        <v>15918977</v>
      </c>
      <c r="F32" s="83"/>
      <c r="G32" s="83"/>
      <c r="H32" s="90">
        <v>-15918977</v>
      </c>
      <c r="I32" s="90">
        <f>SUM(B32:H32)</f>
        <v>0</v>
      </c>
      <c r="J32" s="90"/>
      <c r="K32" s="90">
        <f t="shared" si="2"/>
        <v>0</v>
      </c>
      <c r="L32" s="77"/>
    </row>
    <row r="33" spans="1:12" x14ac:dyDescent="0.25">
      <c r="A33" s="86" t="s">
        <v>156</v>
      </c>
      <c r="B33" s="83"/>
      <c r="C33" s="83"/>
      <c r="D33" s="83"/>
      <c r="E33" s="83"/>
      <c r="F33" s="83"/>
      <c r="G33" s="90"/>
      <c r="H33" s="83"/>
      <c r="I33" s="83">
        <f t="shared" si="1"/>
        <v>0</v>
      </c>
      <c r="J33" s="90"/>
      <c r="K33" s="90">
        <f t="shared" si="2"/>
        <v>0</v>
      </c>
      <c r="L33" s="77"/>
    </row>
    <row r="34" spans="1:12" ht="34.5" customHeight="1" x14ac:dyDescent="0.25">
      <c r="A34" s="95" t="s">
        <v>169</v>
      </c>
      <c r="B34" s="83"/>
      <c r="C34" s="83"/>
      <c r="D34" s="83"/>
      <c r="E34" s="96"/>
      <c r="F34" s="96"/>
      <c r="G34" s="90"/>
      <c r="H34" s="90"/>
      <c r="I34" s="90">
        <f t="shared" si="1"/>
        <v>0</v>
      </c>
      <c r="J34" s="90"/>
      <c r="K34" s="90">
        <f t="shared" si="2"/>
        <v>0</v>
      </c>
      <c r="L34" s="77"/>
    </row>
    <row r="35" spans="1:12" ht="28.5" x14ac:dyDescent="0.25">
      <c r="A35" s="89" t="s">
        <v>157</v>
      </c>
      <c r="B35" s="93">
        <f>SUM(B32:B34)</f>
        <v>0</v>
      </c>
      <c r="C35" s="93">
        <f t="shared" ref="C35:J35" si="7">SUM(C32:C34)</f>
        <v>0</v>
      </c>
      <c r="D35" s="93">
        <f t="shared" si="7"/>
        <v>0</v>
      </c>
      <c r="E35" s="93">
        <f t="shared" si="7"/>
        <v>15918977</v>
      </c>
      <c r="F35" s="93">
        <f t="shared" si="7"/>
        <v>0</v>
      </c>
      <c r="G35" s="93">
        <f t="shared" si="7"/>
        <v>0</v>
      </c>
      <c r="H35" s="93">
        <f>SUM(H31:H34)</f>
        <v>-15918977</v>
      </c>
      <c r="I35" s="93">
        <f t="shared" si="1"/>
        <v>0</v>
      </c>
      <c r="J35" s="93">
        <f t="shared" si="7"/>
        <v>0</v>
      </c>
      <c r="K35" s="93">
        <f t="shared" si="2"/>
        <v>0</v>
      </c>
      <c r="L35" s="77"/>
    </row>
    <row r="36" spans="1:12" x14ac:dyDescent="0.25">
      <c r="A36" s="89"/>
      <c r="B36" s="83"/>
      <c r="C36" s="83"/>
      <c r="D36" s="83"/>
      <c r="E36" s="83"/>
      <c r="F36" s="83"/>
      <c r="G36" s="90"/>
      <c r="H36" s="90"/>
      <c r="I36" s="90"/>
      <c r="J36" s="90"/>
      <c r="K36" s="90"/>
      <c r="L36" s="77"/>
    </row>
    <row r="37" spans="1:12" ht="15.75" thickBot="1" x14ac:dyDescent="0.3">
      <c r="A37" s="89" t="s">
        <v>159</v>
      </c>
      <c r="B37" s="97">
        <f>B24+B30+B35</f>
        <v>186800000</v>
      </c>
      <c r="C37" s="97">
        <f t="shared" ref="C37:J37" si="8">C24+C30+C35</f>
        <v>0</v>
      </c>
      <c r="D37" s="97">
        <f t="shared" si="8"/>
        <v>0</v>
      </c>
      <c r="E37" s="97">
        <f t="shared" si="8"/>
        <v>17362783</v>
      </c>
      <c r="F37" s="97">
        <f t="shared" si="8"/>
        <v>0</v>
      </c>
      <c r="G37" s="97">
        <f t="shared" si="8"/>
        <v>89939000</v>
      </c>
      <c r="H37" s="97">
        <f>H27+H32+H24</f>
        <v>59552465</v>
      </c>
      <c r="I37" s="97">
        <f>SUM(B37:H37)</f>
        <v>353654248</v>
      </c>
      <c r="J37" s="97">
        <f t="shared" si="8"/>
        <v>0</v>
      </c>
      <c r="K37" s="97">
        <f>SUM(I37:J37)</f>
        <v>353654248</v>
      </c>
      <c r="L37" s="77"/>
    </row>
    <row r="38" spans="1:12" ht="15.75" thickTop="1" x14ac:dyDescent="0.25">
      <c r="B38" s="98"/>
      <c r="C38" s="98"/>
      <c r="D38" s="98"/>
      <c r="E38" s="98"/>
      <c r="F38" s="98"/>
      <c r="G38" s="99"/>
      <c r="H38" s="99"/>
      <c r="I38" s="99"/>
      <c r="J38" s="99"/>
      <c r="K38" s="99"/>
      <c r="L38" s="77"/>
    </row>
    <row r="39" spans="1:12" x14ac:dyDescent="0.25">
      <c r="B39" s="77"/>
      <c r="C39" s="77"/>
      <c r="D39" s="77"/>
      <c r="E39" s="77"/>
      <c r="F39" s="77"/>
      <c r="L39" s="77"/>
    </row>
    <row r="40" spans="1:12" x14ac:dyDescent="0.25">
      <c r="B40" s="77"/>
      <c r="C40" s="77"/>
      <c r="D40" s="77"/>
      <c r="E40" s="77"/>
      <c r="F40" s="77"/>
      <c r="L40" s="77"/>
    </row>
    <row r="41" spans="1:12" x14ac:dyDescent="0.25">
      <c r="B41" s="77"/>
      <c r="C41" s="77"/>
      <c r="D41" s="77"/>
      <c r="E41" s="77"/>
      <c r="F4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1-Pasqyra e Pozicioni Financiar</vt:lpstr>
      <vt:lpstr>2.1-Pasqyra e Perform. (natyra)</vt:lpstr>
      <vt:lpstr>cesh direkt</vt:lpstr>
      <vt:lpstr>kapitalet e veta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2023-07-11T08:30:40Z</dcterms:modified>
</cp:coreProperties>
</file>