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21" activeTab="8"/>
  </bookViews>
  <sheets>
    <sheet name="Kapaku" sheetId="15" r:id="rId1"/>
    <sheet name="Aktivet" sheetId="1" r:id="rId2"/>
    <sheet name="Det. &amp; Kapitali" sheetId="5" r:id="rId3"/>
    <sheet name="PASH natyre" sheetId="6" r:id="rId4"/>
    <sheet name="PASH funksion" sheetId="7" r:id="rId5"/>
    <sheet name="PAGJP" sheetId="9" r:id="rId6"/>
    <sheet name="Cash Flow Dir" sheetId="10" r:id="rId7"/>
    <sheet name="Cash Flow Indir " sheetId="11" r:id="rId8"/>
    <sheet name="Ndr. Kapital Ind." sheetId="12" r:id="rId9"/>
    <sheet name="Ndr. Kapital Kons." sheetId="13" r:id="rId10"/>
  </sheets>
  <calcPr calcId="124519"/>
</workbook>
</file>

<file path=xl/calcChain.xml><?xml version="1.0" encoding="utf-8"?>
<calcChain xmlns="http://schemas.openxmlformats.org/spreadsheetml/2006/main">
  <c r="B4" i="5"/>
  <c r="K23" i="13"/>
  <c r="K22"/>
  <c r="K19"/>
  <c r="K18"/>
  <c r="K13"/>
  <c r="K12"/>
  <c r="K9"/>
  <c r="K8"/>
  <c r="J23" i="12"/>
  <c r="J22"/>
  <c r="L22" s="1"/>
  <c r="J19"/>
  <c r="L18"/>
  <c r="J13"/>
  <c r="J12"/>
  <c r="L12" s="1"/>
  <c r="J9"/>
  <c r="J8"/>
  <c r="H24" i="13"/>
  <c r="H20"/>
  <c r="H14"/>
  <c r="H10"/>
  <c r="H6"/>
  <c r="H15" s="1"/>
  <c r="H16" s="1"/>
  <c r="H25" s="1"/>
  <c r="C8" i="11"/>
  <c r="C13"/>
  <c r="C15"/>
  <c r="C29"/>
  <c r="C41"/>
  <c r="C45"/>
  <c r="B45"/>
  <c r="B43"/>
  <c r="B41"/>
  <c r="B29"/>
  <c r="B15"/>
  <c r="B13"/>
  <c r="B8"/>
  <c r="C10" i="10"/>
  <c r="C13" s="1"/>
  <c r="C35" s="1"/>
  <c r="C22"/>
  <c r="C34"/>
  <c r="C36"/>
  <c r="C38"/>
  <c r="B10"/>
  <c r="B13" s="1"/>
  <c r="B22"/>
  <c r="B34"/>
  <c r="B38"/>
  <c r="B36"/>
  <c r="C8" i="7"/>
  <c r="C11"/>
  <c r="C17"/>
  <c r="C21"/>
  <c r="C26" s="1"/>
  <c r="C22"/>
  <c r="B22"/>
  <c r="B17"/>
  <c r="B11"/>
  <c r="B8"/>
  <c r="B21" s="1"/>
  <c r="B26" s="1"/>
  <c r="C10" i="6"/>
  <c r="C13"/>
  <c r="C19"/>
  <c r="C24"/>
  <c r="C29"/>
  <c r="B29"/>
  <c r="B24"/>
  <c r="B19"/>
  <c r="B13"/>
  <c r="B10"/>
  <c r="J24" i="13"/>
  <c r="I24"/>
  <c r="G24"/>
  <c r="F24"/>
  <c r="E24"/>
  <c r="D24"/>
  <c r="C24"/>
  <c r="B24"/>
  <c r="K24" s="1"/>
  <c r="J20"/>
  <c r="I20"/>
  <c r="G20"/>
  <c r="F20"/>
  <c r="E20"/>
  <c r="D20"/>
  <c r="C20"/>
  <c r="B20"/>
  <c r="K20" s="1"/>
  <c r="J14"/>
  <c r="I14"/>
  <c r="G14"/>
  <c r="F14"/>
  <c r="E14"/>
  <c r="D14"/>
  <c r="C14"/>
  <c r="B14"/>
  <c r="K14" s="1"/>
  <c r="J10"/>
  <c r="I10"/>
  <c r="G10"/>
  <c r="F10"/>
  <c r="E10"/>
  <c r="D10"/>
  <c r="C10"/>
  <c r="B10"/>
  <c r="K10" s="1"/>
  <c r="J6"/>
  <c r="J15" s="1"/>
  <c r="J16" s="1"/>
  <c r="J25" s="1"/>
  <c r="I6"/>
  <c r="I15" s="1"/>
  <c r="I16" s="1"/>
  <c r="I25" s="1"/>
  <c r="G6"/>
  <c r="G15" s="1"/>
  <c r="G16" s="1"/>
  <c r="G25" s="1"/>
  <c r="F6"/>
  <c r="F15" s="1"/>
  <c r="F16" s="1"/>
  <c r="F25" s="1"/>
  <c r="E6"/>
  <c r="E15" s="1"/>
  <c r="E16" s="1"/>
  <c r="E25" s="1"/>
  <c r="D6"/>
  <c r="D15" s="1"/>
  <c r="D16" s="1"/>
  <c r="D25" s="1"/>
  <c r="C6"/>
  <c r="C15" s="1"/>
  <c r="C16" s="1"/>
  <c r="C25" s="1"/>
  <c r="B6"/>
  <c r="B15" s="1"/>
  <c r="B16" s="1"/>
  <c r="B25" s="1"/>
  <c r="E10" i="12"/>
  <c r="F10"/>
  <c r="G10"/>
  <c r="H10"/>
  <c r="I10"/>
  <c r="D10"/>
  <c r="I20"/>
  <c r="H20"/>
  <c r="G20"/>
  <c r="F20"/>
  <c r="E20"/>
  <c r="D20"/>
  <c r="C20"/>
  <c r="B20"/>
  <c r="J20" s="1"/>
  <c r="C24"/>
  <c r="D24"/>
  <c r="E24"/>
  <c r="F24"/>
  <c r="G24"/>
  <c r="H24"/>
  <c r="I24"/>
  <c r="B24"/>
  <c r="J24" s="1"/>
  <c r="C14"/>
  <c r="D14"/>
  <c r="E14"/>
  <c r="F14"/>
  <c r="G14"/>
  <c r="H14"/>
  <c r="I14"/>
  <c r="B14"/>
  <c r="J14" s="1"/>
  <c r="C10"/>
  <c r="B10"/>
  <c r="J10" s="1"/>
  <c r="C6"/>
  <c r="C15" s="1"/>
  <c r="C16" s="1"/>
  <c r="C25" s="1"/>
  <c r="D6"/>
  <c r="D15" s="1"/>
  <c r="D16" s="1"/>
  <c r="D25" s="1"/>
  <c r="E6"/>
  <c r="E15" s="1"/>
  <c r="E16" s="1"/>
  <c r="E25" s="1"/>
  <c r="F6"/>
  <c r="G6"/>
  <c r="H6"/>
  <c r="H16" s="1"/>
  <c r="H25" s="1"/>
  <c r="I6"/>
  <c r="I15" s="1"/>
  <c r="I16" s="1"/>
  <c r="I25" s="1"/>
  <c r="B6"/>
  <c r="B16" s="1"/>
  <c r="B25" s="1"/>
  <c r="C6" i="1"/>
  <c r="C10"/>
  <c r="C28"/>
  <c r="C41"/>
  <c r="C46"/>
  <c r="C4" i="5"/>
  <c r="C17" s="1"/>
  <c r="C18"/>
  <c r="C33" s="1"/>
  <c r="C29"/>
  <c r="C39"/>
  <c r="B39"/>
  <c r="B29"/>
  <c r="B33" s="1"/>
  <c r="B17"/>
  <c r="B41" i="1"/>
  <c r="B28"/>
  <c r="B46" s="1"/>
  <c r="B6"/>
  <c r="B28" i="6" l="1"/>
  <c r="B33" s="1"/>
  <c r="B7" i="11" s="1"/>
  <c r="B20" s="1"/>
  <c r="B42" s="1"/>
  <c r="C28" i="6"/>
  <c r="C33" s="1"/>
  <c r="C7" i="11" s="1"/>
  <c r="C20" s="1"/>
  <c r="C42" s="1"/>
  <c r="C26" i="1"/>
  <c r="C47" s="1"/>
  <c r="K25" i="13"/>
  <c r="M25" s="1"/>
  <c r="B46" i="5"/>
  <c r="J25" i="12"/>
  <c r="L25" s="1"/>
  <c r="G15"/>
  <c r="G16" s="1"/>
  <c r="G25" s="1"/>
  <c r="F15"/>
  <c r="F16" s="1"/>
  <c r="F25" s="1"/>
  <c r="K16" i="13"/>
  <c r="J6" i="12"/>
  <c r="L6" s="1"/>
  <c r="K6" i="13"/>
  <c r="M6" s="1"/>
  <c r="K15"/>
  <c r="M8"/>
  <c r="L23" i="12"/>
  <c r="L24"/>
  <c r="L20"/>
  <c r="L8"/>
  <c r="B35" i="10"/>
  <c r="C46" i="5"/>
  <c r="B26" i="1"/>
  <c r="B47" s="1"/>
  <c r="J16" i="12" l="1"/>
  <c r="J15"/>
  <c r="L15" s="1"/>
  <c r="M10" i="13"/>
  <c r="M9"/>
  <c r="L19" i="12"/>
  <c r="L14"/>
  <c r="L13"/>
  <c r="L10"/>
  <c r="L9"/>
  <c r="M12" i="13" l="1"/>
  <c r="L16" i="12"/>
  <c r="M13" i="13" l="1"/>
  <c r="M14" l="1"/>
  <c r="M15"/>
  <c r="M16" l="1"/>
  <c r="M19" l="1"/>
  <c r="M18"/>
  <c r="M20" l="1"/>
  <c r="M22" l="1"/>
  <c r="M23" l="1"/>
  <c r="M24"/>
</calcChain>
</file>

<file path=xl/sharedStrings.xml><?xml version="1.0" encoding="utf-8"?>
<sst xmlns="http://schemas.openxmlformats.org/spreadsheetml/2006/main" count="321" uniqueCount="218">
  <si>
    <t>Pasqyra e Pozicionit Financiar (Bilanci)</t>
  </si>
  <si>
    <t>AKTIVET</t>
  </si>
  <si>
    <t>Aktivet afatshkurtra</t>
  </si>
  <si>
    <t>Mjetet monetare</t>
  </si>
  <si>
    <t>Investime:</t>
  </si>
  <si>
    <t>1.Në tituj pronësie të njësive ekonomike brenda grupit</t>
  </si>
  <si>
    <t>2.Aksionet e veta</t>
  </si>
  <si>
    <t>3.Të tjera financiare</t>
  </si>
  <si>
    <t>Të drejta të arkëtueshme :</t>
  </si>
  <si>
    <t>1.Nga aktiviteti i shfrytëzimit</t>
  </si>
  <si>
    <t>2.Nga njësitë ekonomike brenda grupit</t>
  </si>
  <si>
    <t>3.Nga njësitë ekonomike ku ka interesa pjesëmarrëse</t>
  </si>
  <si>
    <t>4.Të tjera</t>
  </si>
  <si>
    <t>5. Kapital i nënshkruar i papaguar</t>
  </si>
  <si>
    <t>Inventarët:</t>
  </si>
  <si>
    <t>1.Lëndë e parë dhe materiale të konsumueshme</t>
  </si>
  <si>
    <t>2.Prodhime në proces dhe gjysëmprodukte</t>
  </si>
  <si>
    <t>3.Produkte të gatshme</t>
  </si>
  <si>
    <t>4.Mallra</t>
  </si>
  <si>
    <t>5.Aktive Biologjike (Gjë e gjallë në rritje e majmëri)</t>
  </si>
  <si>
    <t>6.AAGJM të mbajtura për shitje</t>
  </si>
  <si>
    <t>7.Parapagime për inventar</t>
  </si>
  <si>
    <t>Shpenzime të shtyra</t>
  </si>
  <si>
    <t>Të arkëtueshme nga të ardhurat e konstatuara</t>
  </si>
  <si>
    <t>Aktive totale afatshkurtra</t>
  </si>
  <si>
    <t>Aktive afatgjata</t>
  </si>
  <si>
    <t>Aktive financiare:</t>
  </si>
  <si>
    <t>1.Tituj pronësie në njësitë ekonomike brenda grupit</t>
  </si>
  <si>
    <t>2.Tituj të huadhënies në njësitë ekonomike brenda grupit</t>
  </si>
  <si>
    <t>3.Tituj pronësie në njësitë ekonomike ku ka interesa pjesëmarrëse</t>
  </si>
  <si>
    <t>4.Tituj të huadhënies në njësitë ekonomike ku ka interesa pjesëmarrëse</t>
  </si>
  <si>
    <t>5.Tituj të tjerë të mbajtur si aktive afatgjata</t>
  </si>
  <si>
    <t>6. Tituj të tjerë të huadhënies</t>
  </si>
  <si>
    <t>Aktivet materiale:</t>
  </si>
  <si>
    <t>1. Toka dhe ndërtesa</t>
  </si>
  <si>
    <t>2. Impiante dhe makineri</t>
  </si>
  <si>
    <t>3. Të tjera Instalime dhe pajisje</t>
  </si>
  <si>
    <t>4. Parapagime për aktive materiale dhe në proces</t>
  </si>
  <si>
    <t>Aktive Biologjike</t>
  </si>
  <si>
    <t>Aktive jo materiale:</t>
  </si>
  <si>
    <t>2.Emri i Mirë</t>
  </si>
  <si>
    <t>3.Parapagime për AAJM</t>
  </si>
  <si>
    <t>Aktive tatimore të shtyra</t>
  </si>
  <si>
    <t>Aktive totale afatgjata</t>
  </si>
  <si>
    <t>AKTIVE TOTALE</t>
  </si>
  <si>
    <t>DETYRIME DHE KAPITALI</t>
  </si>
  <si>
    <t>Detyrime afatshkurtra:</t>
  </si>
  <si>
    <t>1.Titujt e huamarrjes</t>
  </si>
  <si>
    <t>2.Detyrime ndaj institucioneve të kredisë</t>
  </si>
  <si>
    <t>3.Arkëtime në avancë për porosi</t>
  </si>
  <si>
    <t>4.Të pagueshme për aktivitetin e shfrytëzimit</t>
  </si>
  <si>
    <t>5.Dëftesa të pagueshme</t>
  </si>
  <si>
    <t>6.Të pagueshme ndaj njësive ekonomike brenda grupit</t>
  </si>
  <si>
    <t>7.Të pagueshme ndaj njësive ekonomike ku ka interesa pjesëmarrëse</t>
  </si>
  <si>
    <t>9.Të pagueshme për detyrimet tatimore</t>
  </si>
  <si>
    <t>Të pagueshme për shpenzime të konstatuara</t>
  </si>
  <si>
    <t>Të ardhura të shtyra</t>
  </si>
  <si>
    <t>Provizione</t>
  </si>
  <si>
    <t>Totali i Detyrimeve afatshkurtra</t>
  </si>
  <si>
    <t>Detyrime afatgjata:</t>
  </si>
  <si>
    <t>3. Arkëtimet në avancë për porosi</t>
  </si>
  <si>
    <t>6. Të pagueshme ndaj njësive ekonomike brenda grupit</t>
  </si>
  <si>
    <t>8.Të tjera të pagueshme</t>
  </si>
  <si>
    <t>Provizione:</t>
  </si>
  <si>
    <t>1.Provizione për pensionet</t>
  </si>
  <si>
    <t>2. Provizione të tjera</t>
  </si>
  <si>
    <t>Detyrime tatimore të shtyra</t>
  </si>
  <si>
    <t>Totali i Detyrimeve afatgjata</t>
  </si>
  <si>
    <t>Kapitali dhe Rezervat</t>
  </si>
  <si>
    <t>Kapitali i Nënshkruar</t>
  </si>
  <si>
    <t>Primi i lidhur me kapitalin</t>
  </si>
  <si>
    <t>Rezerva rivlerësimi</t>
  </si>
  <si>
    <t>Rezerva të tjera</t>
  </si>
  <si>
    <t>1.Rezerva ligjore</t>
  </si>
  <si>
    <t>2.Rezerva statutore</t>
  </si>
  <si>
    <t>3.Rezerva të tjera</t>
  </si>
  <si>
    <t>Fitimi i pashpërndarë</t>
  </si>
  <si>
    <t>Fitim / Humbja e Vitit</t>
  </si>
  <si>
    <t>Totali i Kapitalit</t>
  </si>
  <si>
    <t>TOTALI I DETYRIMEVE DHE KAPITALIT</t>
  </si>
  <si>
    <t>DETYRIMET TOTALE</t>
  </si>
  <si>
    <t>1.Koncesione, patenta, liçenca, marka tregtare, të drejta dhe aktive të ngjashme</t>
  </si>
  <si>
    <t xml:space="preserve">Pasqyra e Pozicionit Financiar (Bilanci) </t>
  </si>
  <si>
    <t>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</si>
  <si>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</si>
  <si>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</si>
  <si>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</si>
  <si>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</si>
  <si>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>Lënda e parë dhe materiale të konsumueshme</t>
  </si>
  <si>
    <t>1. Lënda e parë dhe materiale të konsumueshme</t>
  </si>
  <si>
    <t>2. Të tjera shpenzime</t>
  </si>
  <si>
    <t>Shpenzime të personelit</t>
  </si>
  <si>
    <t>1. Paga dhe shpërblime</t>
  </si>
  <si>
    <t>Zhvlerësimi i aktiveve afatgjata materiale</t>
  </si>
  <si>
    <t>Shpenzime konsumi dhe amortizimi</t>
  </si>
  <si>
    <t>Shpenzime të tjera shfrytëzimi</t>
  </si>
  <si>
    <t>Të ardhura të tjera</t>
  </si>
  <si>
    <t xml:space="preserve">1. Të ardhura nga njësitë ekonomike ku ka interesa pjesëmarrëse </t>
  </si>
  <si>
    <t>2. Të ardhura nga investimet dhe huatë e tjera pjesë e aktiveve afatgjata</t>
  </si>
  <si>
    <t xml:space="preserve">3. Interesa të arkëtueshëm dhe të ardhura të tjera të ngjashme </t>
  </si>
  <si>
    <t>Zhvlerësimi i aktiveve financiare dhe investimeve financiare të mbajtura si aktive afatshkurtra</t>
  </si>
  <si>
    <t>Shpenzime financiare</t>
  </si>
  <si>
    <t>2. Shpenzime të tjera financiare</t>
  </si>
  <si>
    <t>Pjesa e fitimit/humbjes nga pjesëmarrjet</t>
  </si>
  <si>
    <t>Fitimi/Humbja para tatimit</t>
  </si>
  <si>
    <t>Shpenzimi i tatimit mbi fitimin</t>
  </si>
  <si>
    <t>1. Shpenzimi aktual i tatimit mbi fitimin</t>
  </si>
  <si>
    <t xml:space="preserve">1. Shpenzime interesi dhe shpenzime të ngjashme </t>
  </si>
  <si>
    <t>2. Shpenzimi i tatim fitimit të shtyrë</t>
  </si>
  <si>
    <t>3. Pjesa e tatim fitimit të pjesëmarrjeve</t>
  </si>
  <si>
    <t>Fitimi/Humbja e vitit</t>
  </si>
  <si>
    <t>Fitimi/Humbja për:</t>
  </si>
  <si>
    <t>Pronarët e njësisë ekonomike mëmë</t>
  </si>
  <si>
    <t>Interesat jo-kontrolluese</t>
  </si>
  <si>
    <t xml:space="preserve">2. Shpenzime të sigurimeve shoqërore/shëndetsore </t>
  </si>
  <si>
    <t>Shpenzimet e shfrytëzimit të klasifikuara sipas funksionit</t>
  </si>
  <si>
    <t>Të ardhura të shfrytëzimit</t>
  </si>
  <si>
    <t>Fitimi/humbja bruto</t>
  </si>
  <si>
    <r>
      <t xml:space="preserve">Kosto të shitjeve </t>
    </r>
    <r>
      <rPr>
        <sz val="10.5"/>
        <rFont val="Calibri"/>
        <family val="2"/>
        <scheme val="minor"/>
      </rPr>
      <t>(përfshirë shpenzime të amortizimit dhe zhvlerësimit)</t>
    </r>
  </si>
  <si>
    <r>
      <t xml:space="preserve">Shpenzime të shpërndarjes </t>
    </r>
    <r>
      <rPr>
        <sz val="10.5"/>
        <rFont val="Calibri"/>
        <family val="2"/>
        <scheme val="minor"/>
      </rPr>
      <t>(përfshirë shpenzime të amortizimit dhe zhvlerësimit)</t>
    </r>
  </si>
  <si>
    <r>
      <t xml:space="preserve">Shpenzime administrative </t>
    </r>
    <r>
      <rPr>
        <sz val="10.5"/>
        <rFont val="Calibri"/>
        <family val="2"/>
        <scheme val="minor"/>
      </rPr>
      <t>(përfshirë shpenzime të amortizimit dhe zhvlerësimit)</t>
    </r>
  </si>
  <si>
    <t>1. Të ardhura të tjera të shfrytëzimit</t>
  </si>
  <si>
    <t>2.Të ardhura nga njësitë ekonomike ku ka interesa pjesëmarrëse</t>
  </si>
  <si>
    <t>3.Të ardhura nga investime dhe huatë e tjera pjesë e aktiveve afatgjata</t>
  </si>
  <si>
    <t>4.Interesa të arkëtueshëm dhe të ardhura të tjera të ngjashme</t>
  </si>
  <si>
    <t>1.Shpenzime interesi dhe shpenzime të ngjashme</t>
  </si>
  <si>
    <t xml:space="preserve">Pasqyra e Performancës </t>
  </si>
  <si>
    <t>(Pasqyra e të ardhurave dhe shpenzimeve)</t>
  </si>
  <si>
    <t>Pasqyra e të Ardhurave Gjithëpërfshirëse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</si>
  <si>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</si>
  <si>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</si>
  <si>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</si>
  <si>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</si>
  <si>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</si>
  <si>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</si>
  <si>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</si>
  <si>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</si>
  <si>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e Fluksit të Mjeteve Monetare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</si>
  <si>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</si>
  <si>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</si>
  <si>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</si>
  <si>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</si>
  <si>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</si>
  <si>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</si>
  <si>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</si>
  <si>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</si>
  <si>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</si>
  <si>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</si>
  <si>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</si>
  <si>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</si>
  <si>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</si>
  <si>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</si>
  <si>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</si>
  <si>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</si>
  <si>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</si>
  <si>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</si>
  <si>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</si>
  <si>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</si>
  <si>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</si>
  <si>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</si>
  <si>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</si>
  <si>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</si>
  <si>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</si>
  <si>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</si>
  <si>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</si>
  <si>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</si>
  <si>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</si>
  <si>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</si>
  <si>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</si>
  <si>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</si>
  <si>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</si>
  <si>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</si>
  <si>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</si>
  <si>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</si>
  <si>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</si>
  <si>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</si>
  <si>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</si>
  <si>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</si>
  <si>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</si>
  <si>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</si>
  <si>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</si>
  <si>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Pasqyra e Ndryshimeve në Kapitalin Neto</t>
  </si>
  <si>
    <t>(Pasqyra Individuale)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</si>
  <si>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</si>
  <si>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</si>
  <si>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</si>
  <si>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</si>
  <si>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</si>
  <si>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</si>
  <si>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Kapitali i nënshkruar</t>
  </si>
  <si>
    <t>Efekti i ndryshimeve në politikat kontabël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</si>
  <si>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</si>
  <si>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</si>
  <si>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</si>
  <si>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</si>
  <si>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</si>
  <si>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</si>
  <si>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</si>
  <si>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Pozicioni financiar më 31 dhjetor 2013</t>
  </si>
  <si>
    <t>Pozicioni financiar i rideklaruar më 1 janar 2014</t>
  </si>
  <si>
    <t>Pozicioni financiar i rideklaruar më 31 dhjetor 2014</t>
  </si>
  <si>
    <t>Pozicioni financiar i rideklaruar më 1 janar 2015</t>
  </si>
  <si>
    <t>Pozicioni financiar më 31 dhjetor 2015</t>
  </si>
  <si>
    <t>Totali i të ardhurave gjithëpërfshirëse për vitin:</t>
  </si>
  <si>
    <t>Diferencat nga përkthimi i monedhës në veprimatari të</t>
  </si>
  <si>
    <t>(Pasqyra të Konsoliduara)</t>
  </si>
  <si>
    <t>(Metoda Indirekte)</t>
  </si>
  <si>
    <t>(Metoda Direkte)</t>
  </si>
  <si>
    <t>Për periudhën:</t>
  </si>
  <si>
    <t>-</t>
  </si>
  <si>
    <t>Objekti i aktivitetit:</t>
  </si>
  <si>
    <t>NIPT:</t>
  </si>
  <si>
    <t>Selia:</t>
  </si>
  <si>
    <t>8.Të pagueshme ndaj punonjësve dhe sigurimeve shoqërore/shëndetësore</t>
  </si>
  <si>
    <t>PASQYRAT FINANCIARE                                            TË SHOQËRISË                                     "WOODPECKER" SH.P.K</t>
  </si>
  <si>
    <t>GJIROKASTER</t>
  </si>
  <si>
    <t>TREGETI DHE PRODHIMI</t>
  </si>
  <si>
    <t>L231109601T</t>
  </si>
</sst>
</file>

<file path=xl/styles.xml><?xml version="1.0" encoding="utf-8"?>
<styleSheet xmlns="http://schemas.openxmlformats.org/spreadsheetml/2006/main">
  <numFmts count="3">
    <numFmt numFmtId="164" formatCode="_-* #,##0_-;\-* #,##0_-;_-* &quot;-&quot;_-;_-@_-"/>
    <numFmt numFmtId="165" formatCode="_-&quot;£&quot;* #,##0.00_-;\-&quot;£&quot;* #,##0.00_-;_-&quot;£&quot;* &quot;-&quot;??_-;_-@_-"/>
    <numFmt numFmtId="166" formatCode="dd/m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/>
      <name val="Cambria"/>
      <family val="1"/>
      <scheme val="major"/>
    </font>
    <font>
      <b/>
      <sz val="14"/>
      <color indexed="9"/>
      <name val="Cambria"/>
      <family val="1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4"/>
      <name val="Cambria"/>
      <family val="1"/>
      <scheme val="major"/>
    </font>
    <font>
      <b/>
      <sz val="10"/>
      <color theme="4"/>
      <name val="Cambria"/>
      <family val="1"/>
      <scheme val="major"/>
    </font>
    <font>
      <b/>
      <sz val="10"/>
      <color indexed="9"/>
      <name val="Cambria"/>
      <family val="1"/>
      <scheme val="maj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9"/>
      <name val="Cambria"/>
      <family val="1"/>
      <scheme val="major"/>
    </font>
    <font>
      <sz val="11"/>
      <color rgb="FF0070C0"/>
      <name val="Calibri"/>
      <family val="2"/>
      <scheme val="minor"/>
    </font>
    <font>
      <sz val="30"/>
      <color rgb="FF0070C0"/>
      <name val="Bernard MT Condensed"/>
      <family val="1"/>
    </font>
    <font>
      <sz val="11"/>
      <color rgb="FF0070C0"/>
      <name val="Bernard MT Condensed"/>
      <family val="1"/>
    </font>
    <font>
      <sz val="12"/>
      <color rgb="FF0070C0"/>
      <name val="Bodoni MT Condensed"/>
      <family val="1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 applyProtection="1">
      <alignment horizontal="right" vertical="center"/>
    </xf>
    <xf numFmtId="0" fontId="3" fillId="2" borderId="0" xfId="0" applyFont="1" applyFill="1" applyAlignment="1" applyProtection="1">
      <alignment vertical="center"/>
    </xf>
    <xf numFmtId="0" fontId="6" fillId="0" borderId="0" xfId="0" applyFont="1"/>
    <xf numFmtId="0" fontId="8" fillId="3" borderId="0" xfId="0" applyFont="1" applyFill="1" applyAlignment="1" applyProtection="1">
      <alignment vertical="center"/>
    </xf>
    <xf numFmtId="164" fontId="8" fillId="3" borderId="0" xfId="0" applyNumberFormat="1" applyFont="1" applyFill="1" applyAlignment="1" applyProtection="1">
      <alignment vertical="center"/>
    </xf>
    <xf numFmtId="164" fontId="6" fillId="0" borderId="0" xfId="0" applyNumberFormat="1" applyFont="1"/>
    <xf numFmtId="164" fontId="0" fillId="0" borderId="0" xfId="0" applyNumberFormat="1"/>
    <xf numFmtId="0" fontId="7" fillId="4" borderId="0" xfId="0" applyFont="1" applyFill="1" applyAlignment="1" applyProtection="1">
      <alignment vertical="center"/>
    </xf>
    <xf numFmtId="164" fontId="7" fillId="4" borderId="0" xfId="0" applyNumberFormat="1" applyFont="1" applyFill="1" applyAlignment="1" applyProtection="1">
      <alignment vertical="center"/>
    </xf>
    <xf numFmtId="164" fontId="5" fillId="6" borderId="0" xfId="1" applyNumberFormat="1" applyFont="1" applyFill="1" applyBorder="1" applyAlignment="1" applyProtection="1">
      <alignment vertical="center"/>
    </xf>
    <xf numFmtId="0" fontId="4" fillId="6" borderId="0" xfId="1" applyNumberFormat="1" applyFont="1" applyFill="1" applyBorder="1" applyAlignment="1" applyProtection="1">
      <alignment vertical="center"/>
    </xf>
    <xf numFmtId="164" fontId="4" fillId="6" borderId="0" xfId="1" applyNumberFormat="1" applyFont="1" applyFill="1" applyBorder="1" applyAlignment="1" applyProtection="1">
      <alignment vertical="center"/>
    </xf>
    <xf numFmtId="0" fontId="4" fillId="5" borderId="0" xfId="0" applyNumberFormat="1" applyFont="1" applyFill="1" applyBorder="1" applyAlignment="1" applyProtection="1">
      <alignment vertical="center"/>
    </xf>
    <xf numFmtId="164" fontId="4" fillId="5" borderId="0" xfId="0" applyNumberFormat="1" applyFont="1" applyFill="1" applyBorder="1" applyAlignment="1" applyProtection="1">
      <alignment vertical="center"/>
    </xf>
    <xf numFmtId="166" fontId="11" fillId="2" borderId="0" xfId="0" applyNumberFormat="1" applyFont="1" applyFill="1" applyAlignment="1" applyProtection="1">
      <alignment vertical="center"/>
    </xf>
    <xf numFmtId="1" fontId="3" fillId="2" borderId="0" xfId="0" applyNumberFormat="1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3" fillId="0" borderId="0" xfId="0" applyFont="1"/>
    <xf numFmtId="164" fontId="14" fillId="3" borderId="0" xfId="0" applyNumberFormat="1" applyFont="1" applyFill="1" applyAlignment="1" applyProtection="1">
      <alignment vertical="center"/>
    </xf>
    <xf numFmtId="0" fontId="14" fillId="3" borderId="0" xfId="0" applyFont="1" applyFill="1" applyAlignment="1" applyProtection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5" fillId="6" borderId="0" xfId="1" applyNumberFormat="1" applyFont="1" applyFill="1" applyBorder="1" applyAlignment="1" applyProtection="1">
      <alignment vertical="center"/>
    </xf>
    <xf numFmtId="164" fontId="15" fillId="6" borderId="0" xfId="1" applyNumberFormat="1" applyFont="1" applyFill="1" applyBorder="1" applyAlignment="1" applyProtection="1">
      <alignment vertical="center"/>
    </xf>
    <xf numFmtId="0" fontId="15" fillId="6" borderId="0" xfId="1" applyNumberFormat="1" applyFont="1" applyFill="1" applyBorder="1" applyAlignment="1" applyProtection="1">
      <alignment vertical="center" wrapText="1"/>
    </xf>
    <xf numFmtId="164" fontId="15" fillId="6" borderId="0" xfId="1" applyNumberFormat="1" applyFont="1" applyFill="1" applyBorder="1" applyAlignment="1" applyProtection="1">
      <alignment vertical="center" wrapText="1"/>
    </xf>
    <xf numFmtId="0" fontId="16" fillId="5" borderId="0" xfId="0" applyNumberFormat="1" applyFont="1" applyFill="1" applyBorder="1" applyAlignment="1" applyProtection="1">
      <alignment vertical="center"/>
    </xf>
    <xf numFmtId="0" fontId="15" fillId="5" borderId="0" xfId="0" applyNumberFormat="1" applyFont="1" applyFill="1" applyBorder="1" applyAlignment="1" applyProtection="1">
      <alignment vertical="center"/>
    </xf>
    <xf numFmtId="164" fontId="15" fillId="5" borderId="0" xfId="0" applyNumberFormat="1" applyFont="1" applyFill="1" applyBorder="1" applyAlignment="1" applyProtection="1">
      <alignment vertical="center"/>
    </xf>
    <xf numFmtId="1" fontId="17" fillId="2" borderId="0" xfId="0" applyNumberFormat="1" applyFont="1" applyFill="1" applyAlignment="1" applyProtection="1">
      <alignment horizontal="center" vertical="center" textRotation="90"/>
    </xf>
    <xf numFmtId="1" fontId="17" fillId="2" borderId="0" xfId="0" applyNumberFormat="1" applyFont="1" applyFill="1" applyAlignment="1" applyProtection="1">
      <alignment horizontal="center" vertical="center" textRotation="90" wrapText="1"/>
    </xf>
    <xf numFmtId="0" fontId="18" fillId="0" borderId="0" xfId="0" applyFont="1" applyFill="1"/>
    <xf numFmtId="0" fontId="19" fillId="0" borderId="0" xfId="0" applyFont="1" applyFill="1" applyAlignment="1">
      <alignment vertical="center" wrapText="1"/>
    </xf>
    <xf numFmtId="14" fontId="20" fillId="0" borderId="0" xfId="0" applyNumberFormat="1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vertical="top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66FFFF"/>
      <color rgb="FFCCFFCC"/>
      <color rgb="FF99FF99"/>
      <color rgb="FF008080"/>
      <color rgb="FFDFE7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showGridLines="0" topLeftCell="A4" workbookViewId="0">
      <selection activeCell="D27" sqref="D27:G27"/>
    </sheetView>
  </sheetViews>
  <sheetFormatPr defaultRowHeight="15"/>
  <cols>
    <col min="5" max="5" width="10.85546875" bestFit="1" customWidth="1"/>
    <col min="6" max="6" width="6.5703125" customWidth="1"/>
    <col min="7" max="7" width="11" customWidth="1"/>
    <col min="10" max="10" width="2.28515625" customWidth="1"/>
  </cols>
  <sheetData>
    <row r="1" spans="1:10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>
      <c r="A2" s="36"/>
      <c r="B2" s="36"/>
      <c r="C2" s="36"/>
      <c r="D2" s="36"/>
      <c r="E2" s="36"/>
      <c r="F2" s="36"/>
      <c r="G2" s="36"/>
      <c r="H2" s="36"/>
      <c r="I2" s="36"/>
      <c r="J2" s="35"/>
    </row>
    <row r="3" spans="1:10" ht="15" customHeight="1">
      <c r="A3" s="36"/>
      <c r="B3" s="36"/>
      <c r="C3" s="36"/>
      <c r="D3" s="36"/>
      <c r="E3" s="36"/>
      <c r="F3" s="36"/>
      <c r="G3" s="36"/>
      <c r="H3" s="36"/>
      <c r="I3" s="36"/>
      <c r="J3" s="35"/>
    </row>
    <row r="4" spans="1:10" ht="15" customHeight="1">
      <c r="A4" s="36"/>
      <c r="B4" s="36"/>
      <c r="C4" s="36"/>
      <c r="D4" s="36"/>
      <c r="E4" s="36"/>
      <c r="F4" s="36"/>
      <c r="G4" s="36"/>
      <c r="H4" s="36"/>
      <c r="I4" s="36"/>
      <c r="J4" s="35"/>
    </row>
    <row r="5" spans="1:10" ht="15" customHeight="1">
      <c r="A5" s="36"/>
      <c r="B5" s="41" t="s">
        <v>214</v>
      </c>
      <c r="C5" s="41"/>
      <c r="D5" s="41"/>
      <c r="E5" s="41"/>
      <c r="F5" s="41"/>
      <c r="G5" s="41"/>
      <c r="H5" s="41"/>
      <c r="I5" s="36"/>
      <c r="J5" s="35"/>
    </row>
    <row r="6" spans="1:10" ht="15" customHeight="1">
      <c r="A6" s="36"/>
      <c r="B6" s="41"/>
      <c r="C6" s="41"/>
      <c r="D6" s="41"/>
      <c r="E6" s="41"/>
      <c r="F6" s="41"/>
      <c r="G6" s="41"/>
      <c r="H6" s="41"/>
      <c r="I6" s="36"/>
      <c r="J6" s="35"/>
    </row>
    <row r="7" spans="1:10" ht="15" customHeight="1">
      <c r="A7" s="36"/>
      <c r="B7" s="41"/>
      <c r="C7" s="41"/>
      <c r="D7" s="41"/>
      <c r="E7" s="41"/>
      <c r="F7" s="41"/>
      <c r="G7" s="41"/>
      <c r="H7" s="41"/>
      <c r="I7" s="36"/>
      <c r="J7" s="35"/>
    </row>
    <row r="8" spans="1:10" ht="15" customHeight="1">
      <c r="A8" s="36"/>
      <c r="B8" s="41"/>
      <c r="C8" s="41"/>
      <c r="D8" s="41"/>
      <c r="E8" s="41"/>
      <c r="F8" s="41"/>
      <c r="G8" s="41"/>
      <c r="H8" s="41"/>
      <c r="I8" s="36"/>
      <c r="J8" s="35"/>
    </row>
    <row r="9" spans="1:10" ht="15" customHeight="1">
      <c r="A9" s="36"/>
      <c r="B9" s="41"/>
      <c r="C9" s="41"/>
      <c r="D9" s="41"/>
      <c r="E9" s="41"/>
      <c r="F9" s="41"/>
      <c r="G9" s="41"/>
      <c r="H9" s="41"/>
      <c r="I9" s="36"/>
      <c r="J9" s="35"/>
    </row>
    <row r="10" spans="1:10" ht="15" customHeight="1">
      <c r="A10" s="36"/>
      <c r="B10" s="41"/>
      <c r="C10" s="41"/>
      <c r="D10" s="41"/>
      <c r="E10" s="41"/>
      <c r="F10" s="41"/>
      <c r="G10" s="41"/>
      <c r="H10" s="41"/>
      <c r="I10" s="36"/>
      <c r="J10" s="35"/>
    </row>
    <row r="11" spans="1:10" ht="15" customHeight="1">
      <c r="A11" s="36"/>
      <c r="B11" s="41"/>
      <c r="C11" s="41"/>
      <c r="D11" s="41"/>
      <c r="E11" s="41"/>
      <c r="F11" s="41"/>
      <c r="G11" s="41"/>
      <c r="H11" s="41"/>
      <c r="I11" s="36"/>
      <c r="J11" s="35"/>
    </row>
    <row r="12" spans="1:10" ht="15" customHeight="1">
      <c r="A12" s="36"/>
      <c r="B12" s="41"/>
      <c r="C12" s="41"/>
      <c r="D12" s="41"/>
      <c r="E12" s="41"/>
      <c r="F12" s="41"/>
      <c r="G12" s="41"/>
      <c r="H12" s="41"/>
      <c r="I12" s="36"/>
      <c r="J12" s="35"/>
    </row>
    <row r="13" spans="1:10" ht="15" customHeight="1">
      <c r="A13" s="36"/>
      <c r="B13" s="41"/>
      <c r="C13" s="41"/>
      <c r="D13" s="41"/>
      <c r="E13" s="41"/>
      <c r="F13" s="41"/>
      <c r="G13" s="41"/>
      <c r="H13" s="41"/>
      <c r="I13" s="36"/>
      <c r="J13" s="35"/>
    </row>
    <row r="14" spans="1:10" ht="15" customHeight="1">
      <c r="A14" s="36"/>
      <c r="B14" s="36"/>
      <c r="C14" s="36"/>
      <c r="D14" s="36"/>
      <c r="E14" s="36"/>
      <c r="F14" s="36"/>
      <c r="G14" s="36"/>
      <c r="H14" s="36"/>
      <c r="I14" s="36"/>
      <c r="J14" s="35"/>
    </row>
    <row r="15" spans="1:10" ht="15" customHeight="1">
      <c r="A15" s="36"/>
      <c r="B15" s="36"/>
      <c r="C15" s="42" t="s">
        <v>208</v>
      </c>
      <c r="D15" s="42"/>
      <c r="E15" s="37">
        <v>42005</v>
      </c>
      <c r="F15" s="38" t="s">
        <v>209</v>
      </c>
      <c r="G15" s="37">
        <v>42369</v>
      </c>
      <c r="H15" s="36"/>
      <c r="I15" s="36"/>
      <c r="J15" s="35"/>
    </row>
    <row r="16" spans="1:10" ht="15" customHeight="1">
      <c r="A16" s="36"/>
      <c r="B16" s="36"/>
      <c r="C16" s="36"/>
      <c r="D16" s="36"/>
      <c r="E16" s="36"/>
      <c r="F16" s="36"/>
      <c r="G16" s="36"/>
      <c r="H16" s="36"/>
      <c r="I16" s="36"/>
      <c r="J16" s="35"/>
    </row>
    <row r="17" spans="1:10" ht="15" customHeight="1">
      <c r="A17" s="36"/>
      <c r="B17" s="36"/>
      <c r="C17" s="36"/>
      <c r="D17" s="36"/>
      <c r="E17" s="36"/>
      <c r="F17" s="36"/>
      <c r="G17" s="36"/>
      <c r="H17" s="36"/>
      <c r="I17" s="36"/>
      <c r="J17" s="35"/>
    </row>
    <row r="18" spans="1:10" ht="15" customHeight="1">
      <c r="A18" s="36"/>
      <c r="B18" s="36"/>
      <c r="C18" s="36"/>
      <c r="D18" s="36"/>
      <c r="E18" s="36"/>
      <c r="F18" s="36"/>
      <c r="G18" s="36"/>
      <c r="H18" s="36"/>
      <c r="I18" s="36"/>
      <c r="J18" s="35"/>
    </row>
    <row r="19" spans="1:10" ht="15" customHeight="1">
      <c r="A19" s="36"/>
      <c r="B19" s="36"/>
      <c r="C19" s="43" t="s">
        <v>210</v>
      </c>
      <c r="D19" s="43"/>
      <c r="E19" s="43" t="s">
        <v>216</v>
      </c>
      <c r="F19" s="43"/>
      <c r="G19" s="39"/>
      <c r="H19" s="36"/>
      <c r="I19" s="36"/>
      <c r="J19" s="35"/>
    </row>
    <row r="20" spans="1:10" ht="15" customHeight="1">
      <c r="A20" s="36"/>
      <c r="B20" s="36"/>
      <c r="C20" s="43"/>
      <c r="D20" s="43"/>
      <c r="E20" s="43"/>
      <c r="F20" s="43"/>
      <c r="G20" s="39"/>
      <c r="H20" s="36"/>
      <c r="I20" s="36"/>
      <c r="J20" s="35"/>
    </row>
    <row r="21" spans="1:10" ht="15" customHeight="1">
      <c r="A21" s="36"/>
      <c r="B21" s="36"/>
      <c r="C21" s="43"/>
      <c r="D21" s="43"/>
      <c r="E21" s="43"/>
      <c r="F21" s="43"/>
      <c r="G21" s="39"/>
      <c r="H21" s="36"/>
      <c r="I21" s="36"/>
      <c r="J21" s="35"/>
    </row>
    <row r="22" spans="1:10" ht="15" customHeight="1">
      <c r="A22" s="36"/>
      <c r="B22" s="36"/>
      <c r="C22" s="43"/>
      <c r="D22" s="43"/>
      <c r="E22" s="43"/>
      <c r="F22" s="43"/>
      <c r="G22" s="39"/>
      <c r="H22" s="36"/>
      <c r="I22" s="36"/>
      <c r="J22" s="35"/>
    </row>
    <row r="23" spans="1:10" ht="15" customHeight="1">
      <c r="A23" s="36"/>
      <c r="B23" s="36"/>
      <c r="C23" s="36"/>
      <c r="D23" s="36"/>
      <c r="E23" s="36"/>
      <c r="F23" s="36"/>
      <c r="G23" s="36"/>
      <c r="H23" s="36"/>
      <c r="I23" s="36"/>
      <c r="J23" s="35"/>
    </row>
    <row r="24" spans="1:10" ht="15" customHeight="1">
      <c r="A24" s="36"/>
      <c r="B24" s="36"/>
      <c r="C24" s="36"/>
      <c r="D24" s="36"/>
      <c r="E24" s="36"/>
      <c r="F24" s="36"/>
      <c r="G24" s="36"/>
      <c r="H24" s="36"/>
      <c r="I24" s="36"/>
      <c r="J24" s="35"/>
    </row>
    <row r="25" spans="1:10" ht="15" customHeight="1">
      <c r="A25" s="36"/>
      <c r="B25" s="36"/>
      <c r="C25" s="40" t="s">
        <v>212</v>
      </c>
      <c r="D25" s="43" t="s">
        <v>215</v>
      </c>
      <c r="E25" s="43"/>
      <c r="F25" s="43"/>
      <c r="G25" s="43"/>
      <c r="H25" s="36"/>
      <c r="I25" s="36"/>
      <c r="J25" s="35"/>
    </row>
    <row r="26" spans="1:10" ht="15" customHeight="1">
      <c r="A26" s="36"/>
      <c r="B26" s="36"/>
      <c r="C26" s="40"/>
      <c r="D26" s="43"/>
      <c r="E26" s="43"/>
      <c r="F26" s="43"/>
      <c r="G26" s="43"/>
      <c r="H26" s="36"/>
      <c r="I26" s="36"/>
      <c r="J26" s="35"/>
    </row>
    <row r="27" spans="1:10" ht="15" customHeight="1">
      <c r="A27" s="36"/>
      <c r="B27" s="36"/>
      <c r="C27" s="40" t="s">
        <v>211</v>
      </c>
      <c r="D27" s="43" t="s">
        <v>217</v>
      </c>
      <c r="E27" s="43"/>
      <c r="F27" s="43"/>
      <c r="G27" s="43"/>
      <c r="H27" s="36"/>
      <c r="I27" s="36"/>
      <c r="J27" s="35"/>
    </row>
    <row r="28" spans="1:10" ht="15" customHeight="1">
      <c r="A28" s="36"/>
      <c r="B28" s="36"/>
      <c r="C28" s="40"/>
      <c r="D28" s="40"/>
      <c r="E28" s="40"/>
      <c r="F28" s="40"/>
      <c r="G28" s="40"/>
      <c r="H28" s="36"/>
      <c r="I28" s="36"/>
      <c r="J28" s="35"/>
    </row>
    <row r="29" spans="1:10" ht="15" customHeight="1">
      <c r="A29" s="36"/>
      <c r="B29" s="36"/>
      <c r="C29" s="36"/>
      <c r="D29" s="36"/>
      <c r="E29" s="36"/>
      <c r="F29" s="36"/>
      <c r="G29" s="36"/>
      <c r="H29" s="36"/>
      <c r="I29" s="36"/>
      <c r="J29" s="35"/>
    </row>
    <row r="30" spans="1:10" ht="15" customHeight="1">
      <c r="A30" s="36"/>
      <c r="B30" s="36"/>
      <c r="C30" s="36"/>
      <c r="D30" s="36"/>
      <c r="E30" s="36"/>
      <c r="F30" s="36"/>
      <c r="G30" s="36"/>
      <c r="H30" s="36"/>
      <c r="I30" s="36"/>
      <c r="J30" s="35"/>
    </row>
    <row r="31" spans="1:10" ht="15" customHeight="1">
      <c r="A31" s="36"/>
      <c r="B31" s="36"/>
      <c r="C31" s="36"/>
      <c r="D31" s="36"/>
      <c r="E31" s="36"/>
      <c r="F31" s="36"/>
      <c r="G31" s="36"/>
      <c r="H31" s="36"/>
      <c r="I31" s="36"/>
      <c r="J31" s="35"/>
    </row>
    <row r="32" spans="1:10" ht="15" customHeight="1">
      <c r="A32" s="36"/>
      <c r="B32" s="36"/>
      <c r="C32" s="36"/>
      <c r="D32" s="36"/>
      <c r="E32" s="36"/>
      <c r="F32" s="36"/>
      <c r="G32" s="36"/>
      <c r="H32" s="36"/>
      <c r="I32" s="36"/>
      <c r="J32" s="35"/>
    </row>
    <row r="33" spans="1:10" ht="15" customHeight="1">
      <c r="A33" s="36"/>
      <c r="B33" s="36"/>
      <c r="C33" s="36"/>
      <c r="D33" s="36"/>
      <c r="E33" s="36"/>
      <c r="F33" s="36"/>
      <c r="G33" s="36"/>
      <c r="H33" s="36"/>
      <c r="I33" s="36"/>
      <c r="J33" s="35"/>
    </row>
    <row r="34" spans="1:10" ht="15" customHeight="1">
      <c r="A34" s="36"/>
      <c r="B34" s="36"/>
      <c r="C34" s="36"/>
      <c r="D34" s="36"/>
      <c r="E34" s="36"/>
      <c r="F34" s="36"/>
      <c r="G34" s="36"/>
      <c r="H34" s="36"/>
      <c r="I34" s="36"/>
      <c r="J34" s="35"/>
    </row>
    <row r="35" spans="1:10" ht="15" customHeight="1">
      <c r="A35" s="36"/>
      <c r="B35" s="36"/>
      <c r="C35" s="36"/>
      <c r="D35" s="36"/>
      <c r="E35" s="36"/>
      <c r="F35" s="36"/>
      <c r="G35" s="36"/>
      <c r="H35" s="36"/>
      <c r="I35" s="36"/>
      <c r="J35" s="35"/>
    </row>
    <row r="36" spans="1:10" ht="15" customHeight="1">
      <c r="A36" s="36"/>
      <c r="B36" s="36"/>
      <c r="C36" s="36"/>
      <c r="D36" s="36"/>
      <c r="E36" s="36"/>
      <c r="F36" s="36"/>
      <c r="G36" s="36"/>
      <c r="H36" s="36"/>
      <c r="I36" s="36"/>
      <c r="J36" s="35"/>
    </row>
    <row r="37" spans="1:10" ht="15" customHeight="1">
      <c r="A37" s="36"/>
      <c r="B37" s="36"/>
      <c r="C37" s="36"/>
      <c r="D37" s="36"/>
      <c r="E37" s="36"/>
      <c r="F37" s="36"/>
      <c r="G37" s="36"/>
      <c r="H37" s="36"/>
      <c r="I37" s="36"/>
      <c r="J37" s="35"/>
    </row>
    <row r="38" spans="1:10" ht="15" customHeight="1">
      <c r="A38" s="36"/>
      <c r="B38" s="36"/>
      <c r="C38" s="36"/>
      <c r="D38" s="36"/>
      <c r="E38" s="36"/>
      <c r="F38" s="36"/>
      <c r="G38" s="36"/>
      <c r="H38" s="36"/>
      <c r="I38" s="36"/>
      <c r="J38" s="35"/>
    </row>
    <row r="39" spans="1:10" ht="15" customHeight="1">
      <c r="A39" s="36"/>
      <c r="B39" s="36"/>
      <c r="C39" s="36"/>
      <c r="D39" s="36"/>
      <c r="E39" s="36"/>
      <c r="F39" s="36"/>
      <c r="G39" s="36"/>
      <c r="H39" s="36"/>
      <c r="I39" s="36"/>
      <c r="J39" s="35"/>
    </row>
    <row r="40" spans="1:10" ht="15" customHeight="1">
      <c r="A40" s="36"/>
      <c r="B40" s="36"/>
      <c r="C40" s="36"/>
      <c r="D40" s="36"/>
      <c r="E40" s="36"/>
      <c r="F40" s="36"/>
      <c r="G40" s="36"/>
      <c r="H40" s="36"/>
      <c r="I40" s="36"/>
      <c r="J40" s="35"/>
    </row>
    <row r="41" spans="1:10" ht="15" customHeight="1">
      <c r="A41" s="36"/>
      <c r="B41" s="36"/>
      <c r="C41" s="36"/>
      <c r="D41" s="36"/>
      <c r="E41" s="36"/>
      <c r="F41" s="36"/>
      <c r="G41" s="36"/>
      <c r="H41" s="36"/>
      <c r="I41" s="36"/>
      <c r="J41" s="35"/>
    </row>
    <row r="42" spans="1:10" ht="15" customHeight="1">
      <c r="A42" s="36"/>
      <c r="B42" s="36"/>
      <c r="C42" s="36"/>
      <c r="D42" s="36"/>
      <c r="E42" s="36"/>
      <c r="F42" s="36"/>
      <c r="G42" s="36"/>
      <c r="H42" s="36"/>
      <c r="I42" s="36"/>
      <c r="J42" s="35"/>
    </row>
    <row r="43" spans="1:10" ht="15" customHeight="1">
      <c r="A43" s="36"/>
      <c r="B43" s="36"/>
      <c r="C43" s="36"/>
      <c r="D43" s="36"/>
      <c r="E43" s="36"/>
      <c r="F43" s="36"/>
      <c r="G43" s="36"/>
      <c r="H43" s="36"/>
      <c r="I43" s="36"/>
      <c r="J43" s="35"/>
    </row>
    <row r="44" spans="1:10" ht="15" customHeight="1">
      <c r="A44" s="36"/>
      <c r="B44" s="36"/>
      <c r="C44" s="36"/>
      <c r="D44" s="36"/>
      <c r="E44" s="36"/>
      <c r="F44" s="36"/>
      <c r="G44" s="36"/>
      <c r="H44" s="36"/>
      <c r="I44" s="36"/>
      <c r="J44" s="35"/>
    </row>
    <row r="45" spans="1:10" ht="15" customHeight="1">
      <c r="A45" s="36"/>
      <c r="B45" s="36"/>
      <c r="C45" s="36"/>
      <c r="D45" s="36"/>
      <c r="E45" s="36"/>
      <c r="F45" s="36"/>
      <c r="G45" s="36"/>
      <c r="H45" s="36"/>
      <c r="I45" s="36"/>
      <c r="J45" s="35"/>
    </row>
    <row r="46" spans="1:10" ht="15" customHeight="1">
      <c r="A46" s="36"/>
      <c r="B46" s="36"/>
      <c r="C46" s="36"/>
      <c r="D46" s="36"/>
      <c r="E46" s="36"/>
      <c r="F46" s="36"/>
      <c r="G46" s="36"/>
      <c r="H46" s="36"/>
      <c r="I46" s="36"/>
      <c r="J46" s="35"/>
    </row>
    <row r="47" spans="1:10">
      <c r="A47" s="35"/>
      <c r="B47" s="35"/>
      <c r="C47" s="35"/>
      <c r="D47" s="35"/>
      <c r="E47" s="35"/>
      <c r="F47" s="35"/>
      <c r="G47" s="35"/>
      <c r="H47" s="35"/>
      <c r="I47" s="35"/>
      <c r="J47" s="35"/>
    </row>
  </sheetData>
  <mergeCells count="12">
    <mergeCell ref="B5:H13"/>
    <mergeCell ref="C15:D15"/>
    <mergeCell ref="D25:G26"/>
    <mergeCell ref="D27:G27"/>
    <mergeCell ref="C19:D19"/>
    <mergeCell ref="E19:F19"/>
    <mergeCell ref="C20:D20"/>
    <mergeCell ref="E20:F20"/>
    <mergeCell ref="C21:D21"/>
    <mergeCell ref="E21:F21"/>
    <mergeCell ref="C22:D22"/>
    <mergeCell ref="E22:F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7"/>
  <sheetViews>
    <sheetView showGridLines="0" workbookViewId="0">
      <selection activeCell="D29" sqref="D29"/>
    </sheetView>
  </sheetViews>
  <sheetFormatPr defaultRowHeight="15"/>
  <cols>
    <col min="1" max="1" width="37.7109375" customWidth="1"/>
    <col min="2" max="13" width="7.85546875" customWidth="1"/>
  </cols>
  <sheetData>
    <row r="1" spans="1:15" ht="18">
      <c r="A1" s="45" t="s">
        <v>181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9"/>
      <c r="O1" s="19"/>
    </row>
    <row r="2" spans="1:15" ht="15.75">
      <c r="A2" s="46" t="s">
        <v>205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0"/>
      <c r="O2" s="20"/>
    </row>
    <row r="3" spans="1:15" ht="135" customHeight="1">
      <c r="A3" s="33"/>
      <c r="B3" s="33" t="s">
        <v>189</v>
      </c>
      <c r="C3" s="33" t="s">
        <v>70</v>
      </c>
      <c r="D3" s="33" t="s">
        <v>183</v>
      </c>
      <c r="E3" s="33" t="s">
        <v>184</v>
      </c>
      <c r="F3" s="33" t="s">
        <v>185</v>
      </c>
      <c r="G3" s="33" t="s">
        <v>72</v>
      </c>
      <c r="H3" s="34" t="s">
        <v>204</v>
      </c>
      <c r="I3" s="33" t="s">
        <v>186</v>
      </c>
      <c r="J3" s="33" t="s">
        <v>170</v>
      </c>
      <c r="K3" s="33" t="s">
        <v>187</v>
      </c>
      <c r="L3" s="33" t="s">
        <v>188</v>
      </c>
      <c r="M3" s="33" t="s">
        <v>187</v>
      </c>
    </row>
    <row r="4" spans="1:15">
      <c r="A4" s="23" t="s">
        <v>198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5">
      <c r="A5" s="24" t="s">
        <v>190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 ht="25.5">
      <c r="A6" s="23" t="s">
        <v>199</v>
      </c>
      <c r="B6" s="22">
        <f>+B4+B5</f>
        <v>0</v>
      </c>
      <c r="C6" s="22">
        <f t="shared" ref="C6:J6" si="0">+C4+C5</f>
        <v>0</v>
      </c>
      <c r="D6" s="22">
        <f t="shared" si="0"/>
        <v>0</v>
      </c>
      <c r="E6" s="22">
        <f t="shared" si="0"/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>SUM(B6:J6)</f>
        <v>0</v>
      </c>
      <c r="L6" s="22"/>
      <c r="M6" s="22">
        <f>+K6+L6</f>
        <v>0</v>
      </c>
    </row>
    <row r="7" spans="1:15">
      <c r="A7" s="23" t="s">
        <v>191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5">
      <c r="A8" s="24" t="s">
        <v>192</v>
      </c>
      <c r="B8" s="6"/>
      <c r="C8" s="6"/>
      <c r="D8" s="6"/>
      <c r="E8" s="6"/>
      <c r="F8" s="6"/>
      <c r="G8" s="6"/>
      <c r="H8" s="6"/>
      <c r="I8" s="6"/>
      <c r="J8" s="6"/>
      <c r="K8" s="6">
        <f>SUM(B8:J8)</f>
        <v>0</v>
      </c>
      <c r="L8" s="6"/>
      <c r="M8" s="6">
        <f t="shared" ref="M8:M10" si="1">+K8+L8</f>
        <v>0</v>
      </c>
    </row>
    <row r="9" spans="1:15">
      <c r="A9" s="24" t="s">
        <v>193</v>
      </c>
      <c r="B9" s="6"/>
      <c r="C9" s="6"/>
      <c r="D9" s="6"/>
      <c r="E9" s="6"/>
      <c r="F9" s="6"/>
      <c r="G9" s="6"/>
      <c r="H9" s="6"/>
      <c r="I9" s="6"/>
      <c r="J9" s="6"/>
      <c r="K9" s="6">
        <f>SUM(B9:J9)</f>
        <v>0</v>
      </c>
      <c r="L9" s="6"/>
      <c r="M9" s="6">
        <f t="shared" si="1"/>
        <v>0</v>
      </c>
    </row>
    <row r="10" spans="1:15">
      <c r="A10" s="26" t="s">
        <v>203</v>
      </c>
      <c r="B10" s="27">
        <f>+B8+B9</f>
        <v>0</v>
      </c>
      <c r="C10" s="27">
        <f t="shared" ref="C10:J10" si="2">+C8+C9</f>
        <v>0</v>
      </c>
      <c r="D10" s="27">
        <f t="shared" si="2"/>
        <v>0</v>
      </c>
      <c r="E10" s="27">
        <f t="shared" si="2"/>
        <v>0</v>
      </c>
      <c r="F10" s="27">
        <f t="shared" si="2"/>
        <v>0</v>
      </c>
      <c r="G10" s="27">
        <f t="shared" si="2"/>
        <v>0</v>
      </c>
      <c r="H10" s="27">
        <f t="shared" si="2"/>
        <v>0</v>
      </c>
      <c r="I10" s="27">
        <f t="shared" si="2"/>
        <v>0</v>
      </c>
      <c r="J10" s="27">
        <f t="shared" si="2"/>
        <v>0</v>
      </c>
      <c r="K10" s="27">
        <f>SUM(B10:J10)</f>
        <v>0</v>
      </c>
      <c r="L10" s="27"/>
      <c r="M10" s="27">
        <f t="shared" si="1"/>
        <v>0</v>
      </c>
    </row>
    <row r="11" spans="1:15" ht="25.5">
      <c r="A11" s="23" t="s">
        <v>195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5">
      <c r="A12" s="24" t="s">
        <v>196</v>
      </c>
      <c r="B12" s="6"/>
      <c r="C12" s="6"/>
      <c r="D12" s="6"/>
      <c r="E12" s="6"/>
      <c r="F12" s="6"/>
      <c r="G12" s="6"/>
      <c r="H12" s="6"/>
      <c r="I12" s="6"/>
      <c r="J12" s="6"/>
      <c r="K12" s="6">
        <f>SUM(B12:J12)</f>
        <v>0</v>
      </c>
      <c r="L12" s="6"/>
      <c r="M12" s="6">
        <f t="shared" ref="M12:M16" si="3">+K12+L12</f>
        <v>0</v>
      </c>
    </row>
    <row r="13" spans="1:15">
      <c r="A13" s="24" t="s">
        <v>164</v>
      </c>
      <c r="B13" s="6"/>
      <c r="C13" s="6"/>
      <c r="D13" s="6"/>
      <c r="E13" s="6"/>
      <c r="F13" s="6"/>
      <c r="G13" s="6"/>
      <c r="H13" s="6"/>
      <c r="I13" s="6"/>
      <c r="J13" s="6"/>
      <c r="K13" s="6">
        <f>SUM(B13:J13)</f>
        <v>0</v>
      </c>
      <c r="L13" s="6"/>
      <c r="M13" s="6">
        <f t="shared" si="3"/>
        <v>0</v>
      </c>
    </row>
    <row r="14" spans="1:15" ht="25.5">
      <c r="A14" s="28" t="s">
        <v>197</v>
      </c>
      <c r="B14" s="29">
        <f>+B12+B13</f>
        <v>0</v>
      </c>
      <c r="C14" s="29">
        <f t="shared" ref="C14:J14" si="4">+C12+C13</f>
        <v>0</v>
      </c>
      <c r="D14" s="29">
        <f t="shared" si="4"/>
        <v>0</v>
      </c>
      <c r="E14" s="29">
        <f t="shared" si="4"/>
        <v>0</v>
      </c>
      <c r="F14" s="29">
        <f t="shared" si="4"/>
        <v>0</v>
      </c>
      <c r="G14" s="29">
        <f t="shared" si="4"/>
        <v>0</v>
      </c>
      <c r="H14" s="29">
        <f t="shared" si="4"/>
        <v>0</v>
      </c>
      <c r="I14" s="29">
        <f t="shared" si="4"/>
        <v>0</v>
      </c>
      <c r="J14" s="29">
        <f t="shared" si="4"/>
        <v>0</v>
      </c>
      <c r="K14" s="29">
        <f t="shared" ref="K14:K16" si="5">SUM(B14:J14)</f>
        <v>0</v>
      </c>
      <c r="L14" s="29"/>
      <c r="M14" s="29">
        <f t="shared" si="3"/>
        <v>0</v>
      </c>
    </row>
    <row r="15" spans="1:15" ht="25.5">
      <c r="A15" s="23" t="s">
        <v>200</v>
      </c>
      <c r="B15" s="22">
        <f>+B6+B10+B14</f>
        <v>0</v>
      </c>
      <c r="C15" s="22">
        <f t="shared" ref="C15:J15" si="6">+C6+C10+C14</f>
        <v>0</v>
      </c>
      <c r="D15" s="22">
        <f t="shared" si="6"/>
        <v>0</v>
      </c>
      <c r="E15" s="22">
        <f t="shared" si="6"/>
        <v>0</v>
      </c>
      <c r="F15" s="22">
        <f t="shared" si="6"/>
        <v>0</v>
      </c>
      <c r="G15" s="22">
        <f t="shared" si="6"/>
        <v>0</v>
      </c>
      <c r="H15" s="22">
        <f t="shared" si="6"/>
        <v>0</v>
      </c>
      <c r="I15" s="22">
        <f t="shared" si="6"/>
        <v>0</v>
      </c>
      <c r="J15" s="22">
        <f t="shared" si="6"/>
        <v>0</v>
      </c>
      <c r="K15" s="22">
        <f>SUM(B15:J15)</f>
        <v>0</v>
      </c>
      <c r="L15" s="22"/>
      <c r="M15" s="22">
        <f t="shared" si="3"/>
        <v>0</v>
      </c>
    </row>
    <row r="16" spans="1:15" ht="25.5">
      <c r="A16" s="23" t="s">
        <v>201</v>
      </c>
      <c r="B16" s="22">
        <f>+B15</f>
        <v>0</v>
      </c>
      <c r="C16" s="22">
        <f t="shared" ref="C16:J16" si="7">+C15</f>
        <v>0</v>
      </c>
      <c r="D16" s="22">
        <f t="shared" si="7"/>
        <v>0</v>
      </c>
      <c r="E16" s="22">
        <f t="shared" si="7"/>
        <v>0</v>
      </c>
      <c r="F16" s="22">
        <f t="shared" si="7"/>
        <v>0</v>
      </c>
      <c r="G16" s="22">
        <f t="shared" si="7"/>
        <v>0</v>
      </c>
      <c r="H16" s="22">
        <f t="shared" si="7"/>
        <v>0</v>
      </c>
      <c r="I16" s="22">
        <f t="shared" si="7"/>
        <v>0</v>
      </c>
      <c r="J16" s="22">
        <f t="shared" si="7"/>
        <v>0</v>
      </c>
      <c r="K16" s="22">
        <f t="shared" si="5"/>
        <v>0</v>
      </c>
      <c r="L16" s="22"/>
      <c r="M16" s="22">
        <f t="shared" si="3"/>
        <v>0</v>
      </c>
    </row>
    <row r="17" spans="1:13">
      <c r="A17" s="23" t="s">
        <v>194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>
      <c r="A18" s="24" t="s">
        <v>192</v>
      </c>
      <c r="B18" s="6"/>
      <c r="C18" s="6"/>
      <c r="D18" s="6"/>
      <c r="E18" s="6"/>
      <c r="F18" s="6"/>
      <c r="G18" s="6"/>
      <c r="H18" s="6"/>
      <c r="I18" s="6"/>
      <c r="J18" s="6"/>
      <c r="K18" s="6">
        <f>SUM(B18:J18)</f>
        <v>0</v>
      </c>
      <c r="L18" s="6"/>
      <c r="M18" s="6">
        <f t="shared" ref="M18:M20" si="8">+K18+L18</f>
        <v>0</v>
      </c>
    </row>
    <row r="19" spans="1:13">
      <c r="A19" s="24" t="s">
        <v>193</v>
      </c>
      <c r="B19" s="6"/>
      <c r="C19" s="6"/>
      <c r="D19" s="6"/>
      <c r="E19" s="6"/>
      <c r="F19" s="6"/>
      <c r="G19" s="6"/>
      <c r="H19" s="6"/>
      <c r="I19" s="6"/>
      <c r="J19" s="6"/>
      <c r="K19" s="6">
        <f>SUM(B19:J19)</f>
        <v>0</v>
      </c>
      <c r="L19" s="6"/>
      <c r="M19" s="6">
        <f t="shared" si="8"/>
        <v>0</v>
      </c>
    </row>
    <row r="20" spans="1:13" s="25" customFormat="1">
      <c r="A20" s="26" t="s">
        <v>194</v>
      </c>
      <c r="B20" s="27">
        <f>+B18+B19</f>
        <v>0</v>
      </c>
      <c r="C20" s="27">
        <f t="shared" ref="C20:J20" si="9">+C18+C19</f>
        <v>0</v>
      </c>
      <c r="D20" s="27">
        <f t="shared" si="9"/>
        <v>0</v>
      </c>
      <c r="E20" s="27">
        <f t="shared" si="9"/>
        <v>0</v>
      </c>
      <c r="F20" s="27">
        <f t="shared" si="9"/>
        <v>0</v>
      </c>
      <c r="G20" s="27">
        <f t="shared" si="9"/>
        <v>0</v>
      </c>
      <c r="H20" s="27">
        <f t="shared" si="9"/>
        <v>0</v>
      </c>
      <c r="I20" s="27">
        <f t="shared" si="9"/>
        <v>0</v>
      </c>
      <c r="J20" s="27">
        <f t="shared" si="9"/>
        <v>0</v>
      </c>
      <c r="K20" s="27">
        <f>SUM(B20:J20)</f>
        <v>0</v>
      </c>
      <c r="L20" s="27"/>
      <c r="M20" s="27">
        <f t="shared" si="8"/>
        <v>0</v>
      </c>
    </row>
    <row r="21" spans="1:13" ht="25.5">
      <c r="A21" s="23" t="s">
        <v>195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>
      <c r="A22" s="24" t="s">
        <v>196</v>
      </c>
      <c r="B22" s="6"/>
      <c r="C22" s="6"/>
      <c r="D22" s="6"/>
      <c r="E22" s="6"/>
      <c r="F22" s="6"/>
      <c r="G22" s="6"/>
      <c r="H22" s="6"/>
      <c r="I22" s="6"/>
      <c r="J22" s="6"/>
      <c r="K22" s="6">
        <f>SUM(B22:J22)</f>
        <v>0</v>
      </c>
      <c r="L22" s="6"/>
      <c r="M22" s="6">
        <f t="shared" ref="M22:M24" si="10">+K22+L22</f>
        <v>0</v>
      </c>
    </row>
    <row r="23" spans="1:13">
      <c r="A23" s="24" t="s">
        <v>164</v>
      </c>
      <c r="B23" s="6"/>
      <c r="C23" s="6"/>
      <c r="D23" s="6"/>
      <c r="E23" s="6"/>
      <c r="F23" s="6"/>
      <c r="G23" s="6"/>
      <c r="H23" s="6"/>
      <c r="I23" s="6"/>
      <c r="J23" s="6"/>
      <c r="K23" s="6">
        <f>SUM(B23:J23)</f>
        <v>0</v>
      </c>
      <c r="L23" s="6"/>
      <c r="M23" s="6">
        <f t="shared" si="10"/>
        <v>0</v>
      </c>
    </row>
    <row r="24" spans="1:13" ht="25.5">
      <c r="A24" s="28" t="s">
        <v>197</v>
      </c>
      <c r="B24" s="29">
        <f>+B22+B23</f>
        <v>0</v>
      </c>
      <c r="C24" s="29">
        <f t="shared" ref="C24:J24" si="11">+C22+C23</f>
        <v>0</v>
      </c>
      <c r="D24" s="29">
        <f t="shared" si="11"/>
        <v>0</v>
      </c>
      <c r="E24" s="29">
        <f t="shared" si="11"/>
        <v>0</v>
      </c>
      <c r="F24" s="29">
        <f t="shared" si="11"/>
        <v>0</v>
      </c>
      <c r="G24" s="29">
        <f t="shared" si="11"/>
        <v>0</v>
      </c>
      <c r="H24" s="29">
        <f t="shared" si="11"/>
        <v>0</v>
      </c>
      <c r="I24" s="29">
        <f t="shared" si="11"/>
        <v>0</v>
      </c>
      <c r="J24" s="29">
        <f t="shared" si="11"/>
        <v>0</v>
      </c>
      <c r="K24" s="29">
        <f>SUM(B24:J24)</f>
        <v>0</v>
      </c>
      <c r="L24" s="29"/>
      <c r="M24" s="29">
        <f t="shared" si="10"/>
        <v>0</v>
      </c>
    </row>
    <row r="25" spans="1:13">
      <c r="A25" s="31" t="s">
        <v>202</v>
      </c>
      <c r="B25" s="32">
        <f>+B16+B20+B24</f>
        <v>0</v>
      </c>
      <c r="C25" s="32">
        <f t="shared" ref="C25:J25" si="12">+C16+C20+C24</f>
        <v>0</v>
      </c>
      <c r="D25" s="32">
        <f t="shared" si="12"/>
        <v>0</v>
      </c>
      <c r="E25" s="32">
        <f t="shared" si="12"/>
        <v>0</v>
      </c>
      <c r="F25" s="32">
        <f t="shared" si="12"/>
        <v>0</v>
      </c>
      <c r="G25" s="32">
        <f t="shared" si="12"/>
        <v>0</v>
      </c>
      <c r="H25" s="32">
        <f t="shared" si="12"/>
        <v>0</v>
      </c>
      <c r="I25" s="32">
        <f t="shared" si="12"/>
        <v>0</v>
      </c>
      <c r="J25" s="32">
        <f t="shared" si="12"/>
        <v>0</v>
      </c>
      <c r="K25" s="32">
        <f>SUM(B25:J25)</f>
        <v>0</v>
      </c>
      <c r="L25" s="32"/>
      <c r="M25" s="32">
        <f t="shared" ref="M25" si="13">+K25+L25</f>
        <v>0</v>
      </c>
    </row>
    <row r="26" spans="1:13">
      <c r="A26" s="21"/>
    </row>
    <row r="27" spans="1:13">
      <c r="A27" s="21"/>
    </row>
  </sheetData>
  <mergeCells count="2">
    <mergeCell ref="A1:M1"/>
    <mergeCell ref="A2:M2"/>
  </mergeCells>
  <pageMargins left="0.31496062992125984" right="0.31496062992125984" top="0.35433070866141736" bottom="0.35433070866141736" header="0.15748031496062992" footer="0.23622047244094491"/>
  <pageSetup orientation="landscape" r:id="rId1"/>
  <ignoredErrors>
    <ignoredError sqref="K6:K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47"/>
  <sheetViews>
    <sheetView showGridLines="0" topLeftCell="A28" workbookViewId="0">
      <selection activeCell="A35" sqref="A35"/>
    </sheetView>
  </sheetViews>
  <sheetFormatPr defaultRowHeight="15"/>
  <cols>
    <col min="1" max="1" width="66.5703125" customWidth="1"/>
    <col min="2" max="2" width="14" customWidth="1"/>
    <col min="3" max="3" width="13.28515625" customWidth="1"/>
  </cols>
  <sheetData>
    <row r="1" spans="1:3" ht="18">
      <c r="A1" s="1" t="s">
        <v>0</v>
      </c>
      <c r="B1" s="1"/>
      <c r="C1" s="1"/>
    </row>
    <row r="3" spans="1:3" ht="18">
      <c r="A3" s="2" t="s">
        <v>1</v>
      </c>
      <c r="B3" s="15">
        <v>42369</v>
      </c>
      <c r="C3" s="15">
        <v>42004</v>
      </c>
    </row>
    <row r="4" spans="1:3" ht="15.75">
      <c r="A4" s="4" t="s">
        <v>2</v>
      </c>
      <c r="B4" s="5">
        <v>25209714</v>
      </c>
      <c r="C4" s="5"/>
    </row>
    <row r="5" spans="1:3">
      <c r="A5" s="8" t="s">
        <v>3</v>
      </c>
      <c r="B5" s="9">
        <v>4571428</v>
      </c>
      <c r="C5" s="9">
        <v>4713862</v>
      </c>
    </row>
    <row r="6" spans="1:3">
      <c r="A6" s="8" t="s">
        <v>4</v>
      </c>
      <c r="B6" s="9">
        <f>SUM(B7:B9)</f>
        <v>0</v>
      </c>
      <c r="C6" s="9">
        <f>SUM(C7:C9)</f>
        <v>0</v>
      </c>
    </row>
    <row r="7" spans="1:3">
      <c r="A7" s="3" t="s">
        <v>5</v>
      </c>
      <c r="B7" s="6"/>
      <c r="C7" s="6"/>
    </row>
    <row r="8" spans="1:3">
      <c r="A8" s="3" t="s">
        <v>6</v>
      </c>
      <c r="B8" s="6"/>
      <c r="C8" s="6"/>
    </row>
    <row r="9" spans="1:3">
      <c r="A9" s="3" t="s">
        <v>7</v>
      </c>
      <c r="B9" s="6"/>
      <c r="C9" s="6"/>
    </row>
    <row r="10" spans="1:3">
      <c r="A10" s="8" t="s">
        <v>8</v>
      </c>
      <c r="B10" s="9">
        <v>6306976</v>
      </c>
      <c r="C10" s="9">
        <f>SUM(C11:C15)</f>
        <v>4146552</v>
      </c>
    </row>
    <row r="11" spans="1:3">
      <c r="A11" s="3" t="s">
        <v>9</v>
      </c>
      <c r="B11" s="6">
        <v>1000936</v>
      </c>
      <c r="C11" s="6"/>
    </row>
    <row r="12" spans="1:3">
      <c r="A12" s="3" t="s">
        <v>10</v>
      </c>
      <c r="B12" s="6"/>
      <c r="C12" s="6"/>
    </row>
    <row r="13" spans="1:3">
      <c r="A13" s="3" t="s">
        <v>11</v>
      </c>
      <c r="B13" s="6"/>
      <c r="C13" s="6"/>
    </row>
    <row r="14" spans="1:3">
      <c r="A14" s="3" t="s">
        <v>12</v>
      </c>
      <c r="B14" s="6">
        <v>5306040</v>
      </c>
      <c r="C14" s="6">
        <v>4146552</v>
      </c>
    </row>
    <row r="15" spans="1:3">
      <c r="A15" s="3" t="s">
        <v>13</v>
      </c>
      <c r="B15" s="6"/>
      <c r="C15" s="6"/>
    </row>
    <row r="16" spans="1:3">
      <c r="A16" s="8" t="s">
        <v>14</v>
      </c>
      <c r="B16" s="9">
        <v>14331310</v>
      </c>
      <c r="C16" s="9">
        <v>11861539</v>
      </c>
    </row>
    <row r="17" spans="1:3">
      <c r="A17" s="3" t="s">
        <v>15</v>
      </c>
      <c r="B17" s="6"/>
      <c r="C17" s="6"/>
    </row>
    <row r="18" spans="1:3">
      <c r="A18" s="3" t="s">
        <v>16</v>
      </c>
      <c r="B18" s="6"/>
      <c r="C18" s="6"/>
    </row>
    <row r="19" spans="1:3">
      <c r="A19" s="3" t="s">
        <v>17</v>
      </c>
      <c r="B19" s="6"/>
      <c r="C19" s="6"/>
    </row>
    <row r="20" spans="1:3">
      <c r="A20" s="3" t="s">
        <v>18</v>
      </c>
      <c r="B20" s="6"/>
      <c r="C20" s="6"/>
    </row>
    <row r="21" spans="1:3">
      <c r="A21" s="3" t="s">
        <v>19</v>
      </c>
      <c r="B21" s="6"/>
      <c r="C21" s="6"/>
    </row>
    <row r="22" spans="1:3">
      <c r="A22" s="3" t="s">
        <v>20</v>
      </c>
      <c r="B22" s="6"/>
      <c r="C22" s="6"/>
    </row>
    <row r="23" spans="1:3">
      <c r="A23" s="3" t="s">
        <v>21</v>
      </c>
      <c r="B23" s="6"/>
      <c r="C23" s="6"/>
    </row>
    <row r="24" spans="1:3">
      <c r="A24" s="8" t="s">
        <v>22</v>
      </c>
      <c r="B24" s="9"/>
      <c r="C24" s="9"/>
    </row>
    <row r="25" spans="1:3">
      <c r="A25" s="8" t="s">
        <v>23</v>
      </c>
      <c r="B25" s="9"/>
      <c r="C25" s="9"/>
    </row>
    <row r="26" spans="1:3" ht="15.75">
      <c r="A26" s="11" t="s">
        <v>24</v>
      </c>
      <c r="B26" s="12">
        <f>+B5+B6+B10+B16+B24+B25</f>
        <v>25209714</v>
      </c>
      <c r="C26" s="12">
        <f>+C5+C6+C10+C16+C24+C25</f>
        <v>20721953</v>
      </c>
    </row>
    <row r="27" spans="1:3" ht="15.75">
      <c r="A27" s="4" t="s">
        <v>25</v>
      </c>
      <c r="B27" s="5">
        <v>99619310</v>
      </c>
      <c r="C27" s="5">
        <v>64775862</v>
      </c>
    </row>
    <row r="28" spans="1:3">
      <c r="A28" s="8" t="s">
        <v>26</v>
      </c>
      <c r="B28" s="9">
        <f>SUM(B29:B34)</f>
        <v>0</v>
      </c>
      <c r="C28" s="9">
        <f>SUM(C29:C34)</f>
        <v>0</v>
      </c>
    </row>
    <row r="29" spans="1:3">
      <c r="A29" s="3" t="s">
        <v>27</v>
      </c>
      <c r="B29" s="6"/>
      <c r="C29" s="6"/>
    </row>
    <row r="30" spans="1:3">
      <c r="A30" s="3" t="s">
        <v>28</v>
      </c>
      <c r="B30" s="6"/>
      <c r="C30" s="6"/>
    </row>
    <row r="31" spans="1:3">
      <c r="A31" s="3" t="s">
        <v>29</v>
      </c>
      <c r="B31" s="6"/>
      <c r="C31" s="6"/>
    </row>
    <row r="32" spans="1:3">
      <c r="A32" s="3" t="s">
        <v>30</v>
      </c>
      <c r="B32" s="6"/>
      <c r="C32" s="6"/>
    </row>
    <row r="33" spans="1:3">
      <c r="A33" s="3" t="s">
        <v>31</v>
      </c>
      <c r="B33" s="6"/>
      <c r="C33" s="6"/>
    </row>
    <row r="34" spans="1:3">
      <c r="A34" s="3" t="s">
        <v>32</v>
      </c>
      <c r="B34" s="6"/>
      <c r="C34" s="6"/>
    </row>
    <row r="35" spans="1:3">
      <c r="A35" s="8" t="s">
        <v>33</v>
      </c>
      <c r="B35" s="9">
        <v>99619310</v>
      </c>
      <c r="C35" s="9">
        <v>64775862</v>
      </c>
    </row>
    <row r="36" spans="1:3">
      <c r="A36" s="3" t="s">
        <v>34</v>
      </c>
      <c r="B36" s="6">
        <v>5248221</v>
      </c>
      <c r="C36" s="6">
        <v>5248221</v>
      </c>
    </row>
    <row r="37" spans="1:3">
      <c r="A37" s="3" t="s">
        <v>35</v>
      </c>
      <c r="B37" s="6">
        <v>94371089</v>
      </c>
      <c r="C37" s="6">
        <v>59527641</v>
      </c>
    </row>
    <row r="38" spans="1:3">
      <c r="A38" s="3" t="s">
        <v>36</v>
      </c>
      <c r="B38" s="6"/>
      <c r="C38" s="6"/>
    </row>
    <row r="39" spans="1:3">
      <c r="A39" s="3" t="s">
        <v>37</v>
      </c>
      <c r="B39" s="6"/>
      <c r="C39" s="6"/>
    </row>
    <row r="40" spans="1:3">
      <c r="A40" s="8" t="s">
        <v>38</v>
      </c>
      <c r="B40" s="9"/>
      <c r="C40" s="9"/>
    </row>
    <row r="41" spans="1:3">
      <c r="A41" s="8" t="s">
        <v>39</v>
      </c>
      <c r="B41" s="9">
        <f>SUM(B42:B44)</f>
        <v>0</v>
      </c>
      <c r="C41" s="9">
        <f>SUM(C42:C44)</f>
        <v>0</v>
      </c>
    </row>
    <row r="42" spans="1:3">
      <c r="A42" s="3" t="s">
        <v>81</v>
      </c>
      <c r="B42" s="6"/>
      <c r="C42" s="6"/>
    </row>
    <row r="43" spans="1:3">
      <c r="A43" s="3" t="s">
        <v>40</v>
      </c>
      <c r="B43" s="6"/>
      <c r="C43" s="6"/>
    </row>
    <row r="44" spans="1:3">
      <c r="A44" s="3" t="s">
        <v>41</v>
      </c>
      <c r="B44" s="6"/>
      <c r="C44" s="6"/>
    </row>
    <row r="45" spans="1:3">
      <c r="A45" s="8" t="s">
        <v>42</v>
      </c>
      <c r="B45" s="9"/>
      <c r="C45" s="9"/>
    </row>
    <row r="46" spans="1:3" ht="15.75">
      <c r="A46" s="11" t="s">
        <v>43</v>
      </c>
      <c r="B46" s="12">
        <f>+B28+B35+B40+B41+B45</f>
        <v>99619310</v>
      </c>
      <c r="C46" s="12">
        <f>+C28+C35+C40+C41+C45</f>
        <v>64775862</v>
      </c>
    </row>
    <row r="47" spans="1:3" ht="15.75">
      <c r="A47" s="13" t="s">
        <v>44</v>
      </c>
      <c r="B47" s="14">
        <f>+B26+B46</f>
        <v>124829024</v>
      </c>
      <c r="C47" s="14">
        <f>+C26+C46</f>
        <v>85497815</v>
      </c>
    </row>
  </sheetData>
  <pageMargins left="0.7" right="0.7" top="0.75" bottom="0.61" header="0.17" footer="0.24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showGridLines="0" topLeftCell="A28" workbookViewId="0">
      <selection activeCell="A36" sqref="A36"/>
    </sheetView>
  </sheetViews>
  <sheetFormatPr defaultRowHeight="15"/>
  <cols>
    <col min="1" max="1" width="64.28515625" customWidth="1"/>
    <col min="2" max="2" width="15.42578125" customWidth="1"/>
    <col min="3" max="3" width="15.28515625" customWidth="1"/>
  </cols>
  <sheetData>
    <row r="1" spans="1:3" ht="18">
      <c r="A1" s="45" t="s">
        <v>82</v>
      </c>
      <c r="B1" s="45"/>
      <c r="C1" s="45"/>
    </row>
    <row r="2" spans="1:3">
      <c r="A2" s="44"/>
      <c r="B2" s="44"/>
      <c r="C2" s="44"/>
    </row>
    <row r="3" spans="1:3" ht="18">
      <c r="A3" s="2" t="s">
        <v>45</v>
      </c>
      <c r="B3" s="15">
        <v>42369</v>
      </c>
      <c r="C3" s="15">
        <v>42004</v>
      </c>
    </row>
    <row r="4" spans="1:3" ht="15.75">
      <c r="A4" s="4" t="s">
        <v>46</v>
      </c>
      <c r="B4" s="5">
        <f>SUM(B5:B13)</f>
        <v>111661993</v>
      </c>
      <c r="C4" s="5">
        <f>SUM(C5:C13)</f>
        <v>88952221</v>
      </c>
    </row>
    <row r="5" spans="1:3">
      <c r="A5" s="3" t="s">
        <v>47</v>
      </c>
      <c r="B5" s="6"/>
      <c r="C5" s="6"/>
    </row>
    <row r="6" spans="1:3">
      <c r="A6" s="3" t="s">
        <v>48</v>
      </c>
      <c r="B6" s="6">
        <v>2407020</v>
      </c>
      <c r="C6" s="6"/>
    </row>
    <row r="7" spans="1:3">
      <c r="A7" s="3" t="s">
        <v>49</v>
      </c>
      <c r="B7" s="6"/>
      <c r="C7" s="6"/>
    </row>
    <row r="8" spans="1:3">
      <c r="A8" s="3" t="s">
        <v>50</v>
      </c>
      <c r="B8" s="6">
        <v>8644325</v>
      </c>
      <c r="C8" s="6"/>
    </row>
    <row r="9" spans="1:3">
      <c r="A9" s="3" t="s">
        <v>51</v>
      </c>
      <c r="B9" s="6"/>
      <c r="C9" s="6"/>
    </row>
    <row r="10" spans="1:3">
      <c r="A10" s="3" t="s">
        <v>52</v>
      </c>
      <c r="B10" s="6">
        <v>100102536</v>
      </c>
      <c r="C10" s="6">
        <v>88694924</v>
      </c>
    </row>
    <row r="11" spans="1:3">
      <c r="A11" s="3" t="s">
        <v>53</v>
      </c>
      <c r="B11" s="6"/>
      <c r="C11" s="6"/>
    </row>
    <row r="12" spans="1:3">
      <c r="A12" s="3" t="s">
        <v>213</v>
      </c>
      <c r="B12" s="6">
        <v>508112</v>
      </c>
      <c r="C12" s="6">
        <v>257297</v>
      </c>
    </row>
    <row r="13" spans="1:3">
      <c r="A13" s="3" t="s">
        <v>54</v>
      </c>
      <c r="B13" s="6"/>
      <c r="C13" s="6"/>
    </row>
    <row r="14" spans="1:3">
      <c r="A14" s="8" t="s">
        <v>55</v>
      </c>
      <c r="B14" s="9"/>
      <c r="C14" s="9"/>
    </row>
    <row r="15" spans="1:3">
      <c r="A15" s="8" t="s">
        <v>56</v>
      </c>
      <c r="B15" s="9"/>
      <c r="C15" s="9"/>
    </row>
    <row r="16" spans="1:3">
      <c r="A16" s="8" t="s">
        <v>57</v>
      </c>
      <c r="B16" s="9"/>
      <c r="C16" s="9"/>
    </row>
    <row r="17" spans="1:3" ht="15.75">
      <c r="A17" s="11" t="s">
        <v>58</v>
      </c>
      <c r="B17" s="12">
        <f>+B4+B14+B15+B16</f>
        <v>111661993</v>
      </c>
      <c r="C17" s="12">
        <f>+C4+C14+C15+C16</f>
        <v>88952221</v>
      </c>
    </row>
    <row r="18" spans="1:3" ht="15.75">
      <c r="A18" s="4" t="s">
        <v>59</v>
      </c>
      <c r="B18" s="5">
        <v>18909553</v>
      </c>
      <c r="C18" s="5">
        <f>SUM(C19:C26)</f>
        <v>0</v>
      </c>
    </row>
    <row r="19" spans="1:3">
      <c r="A19" s="3" t="s">
        <v>47</v>
      </c>
      <c r="B19" s="6"/>
      <c r="C19" s="6"/>
    </row>
    <row r="20" spans="1:3">
      <c r="A20" s="3" t="s">
        <v>48</v>
      </c>
      <c r="B20" s="7">
        <v>18909553</v>
      </c>
      <c r="C20" s="7"/>
    </row>
    <row r="21" spans="1:3">
      <c r="A21" s="3" t="s">
        <v>60</v>
      </c>
      <c r="B21" s="7"/>
      <c r="C21" s="7"/>
    </row>
    <row r="22" spans="1:3">
      <c r="A22" s="3" t="s">
        <v>50</v>
      </c>
      <c r="B22" s="7"/>
      <c r="C22" s="7"/>
    </row>
    <row r="23" spans="1:3">
      <c r="A23" s="3" t="s">
        <v>51</v>
      </c>
      <c r="B23" s="7"/>
      <c r="C23" s="7"/>
    </row>
    <row r="24" spans="1:3">
      <c r="A24" s="3" t="s">
        <v>61</v>
      </c>
      <c r="B24" s="7"/>
      <c r="C24" s="7"/>
    </row>
    <row r="25" spans="1:3">
      <c r="A25" s="3" t="s">
        <v>53</v>
      </c>
      <c r="B25" s="7"/>
      <c r="C25" s="7"/>
    </row>
    <row r="26" spans="1:3">
      <c r="A26" s="3" t="s">
        <v>62</v>
      </c>
      <c r="B26" s="7"/>
      <c r="C26" s="7"/>
    </row>
    <row r="27" spans="1:3">
      <c r="A27" s="8" t="s">
        <v>55</v>
      </c>
      <c r="B27" s="9"/>
      <c r="C27" s="9"/>
    </row>
    <row r="28" spans="1:3">
      <c r="A28" s="8" t="s">
        <v>56</v>
      </c>
      <c r="B28" s="9"/>
      <c r="C28" s="9"/>
    </row>
    <row r="29" spans="1:3">
      <c r="A29" s="8" t="s">
        <v>63</v>
      </c>
      <c r="B29" s="9">
        <f>SUM(B30:B31)</f>
        <v>0</v>
      </c>
      <c r="C29" s="9">
        <f>SUM(C30:C31)</f>
        <v>0</v>
      </c>
    </row>
    <row r="30" spans="1:3">
      <c r="A30" s="3" t="s">
        <v>64</v>
      </c>
      <c r="B30" s="7"/>
      <c r="C30" s="7"/>
    </row>
    <row r="31" spans="1:3">
      <c r="A31" s="3" t="s">
        <v>65</v>
      </c>
      <c r="B31" s="7"/>
      <c r="C31" s="7"/>
    </row>
    <row r="32" spans="1:3">
      <c r="A32" s="8" t="s">
        <v>66</v>
      </c>
      <c r="B32" s="9"/>
      <c r="C32" s="9"/>
    </row>
    <row r="33" spans="1:3" ht="15.75">
      <c r="A33" s="11" t="s">
        <v>67</v>
      </c>
      <c r="B33" s="12">
        <f>+B18+B27+B28+B29+B32</f>
        <v>18909553</v>
      </c>
      <c r="C33" s="12">
        <f>+C18+C27+C28+C29+C32</f>
        <v>0</v>
      </c>
    </row>
    <row r="34" spans="1:3" ht="15.75">
      <c r="A34" s="13" t="s">
        <v>80</v>
      </c>
      <c r="B34" s="14">
        <v>130571546</v>
      </c>
      <c r="C34" s="14">
        <v>8895221</v>
      </c>
    </row>
    <row r="35" spans="1:3" ht="15.75">
      <c r="A35" s="4" t="s">
        <v>68</v>
      </c>
      <c r="B35" s="5"/>
      <c r="C35" s="5"/>
    </row>
    <row r="36" spans="1:3">
      <c r="A36" s="8" t="s">
        <v>69</v>
      </c>
      <c r="B36" s="9">
        <v>100000</v>
      </c>
      <c r="C36" s="9">
        <v>100000</v>
      </c>
    </row>
    <row r="37" spans="1:3">
      <c r="A37" s="8" t="s">
        <v>70</v>
      </c>
      <c r="B37" s="9"/>
      <c r="C37" s="9"/>
    </row>
    <row r="38" spans="1:3">
      <c r="A38" s="8" t="s">
        <v>71</v>
      </c>
      <c r="B38" s="9"/>
      <c r="C38" s="9"/>
    </row>
    <row r="39" spans="1:3">
      <c r="A39" s="8" t="s">
        <v>72</v>
      </c>
      <c r="B39" s="9">
        <f>SUM(B40:B42)</f>
        <v>0</v>
      </c>
      <c r="C39" s="9">
        <f>SUM(C40:C42)</f>
        <v>0</v>
      </c>
    </row>
    <row r="40" spans="1:3">
      <c r="A40" t="s">
        <v>73</v>
      </c>
      <c r="B40" s="7"/>
      <c r="C40" s="7"/>
    </row>
    <row r="41" spans="1:3">
      <c r="A41" t="s">
        <v>74</v>
      </c>
      <c r="B41" s="7"/>
      <c r="C41" s="7"/>
    </row>
    <row r="42" spans="1:3">
      <c r="A42" t="s">
        <v>75</v>
      </c>
      <c r="B42" s="7"/>
      <c r="C42" s="7"/>
    </row>
    <row r="43" spans="1:3">
      <c r="A43" s="8" t="s">
        <v>76</v>
      </c>
      <c r="B43" s="9">
        <v>-3554406</v>
      </c>
      <c r="C43" s="9">
        <v>-2014503</v>
      </c>
    </row>
    <row r="44" spans="1:3">
      <c r="A44" s="8" t="s">
        <v>77</v>
      </c>
      <c r="B44" s="9">
        <v>-2288116</v>
      </c>
      <c r="C44" s="9">
        <v>-1539903</v>
      </c>
    </row>
    <row r="45" spans="1:3" ht="15.75">
      <c r="A45" s="11" t="s">
        <v>78</v>
      </c>
      <c r="B45" s="10">
        <v>-5742522</v>
      </c>
      <c r="C45" s="10">
        <v>-3454406</v>
      </c>
    </row>
    <row r="46" spans="1:3" ht="15.75">
      <c r="A46" s="13" t="s">
        <v>79</v>
      </c>
      <c r="B46" s="14">
        <f>+B17+B33+B45</f>
        <v>124829024</v>
      </c>
      <c r="C46" s="14">
        <f>+C17+C33+C45</f>
        <v>85497815</v>
      </c>
    </row>
  </sheetData>
  <mergeCells count="2">
    <mergeCell ref="A2:C2"/>
    <mergeCell ref="A1:C1"/>
  </mergeCells>
  <pageMargins left="0.7" right="0.7" top="0.75" bottom="0.61" header="0.17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showGridLines="0" topLeftCell="A16" workbookViewId="0">
      <selection activeCell="B12" sqref="B12"/>
    </sheetView>
  </sheetViews>
  <sheetFormatPr defaultRowHeight="15"/>
  <cols>
    <col min="1" max="1" width="66" customWidth="1"/>
    <col min="2" max="3" width="12.140625" bestFit="1" customWidth="1"/>
  </cols>
  <sheetData>
    <row r="1" spans="1:3" ht="18">
      <c r="A1" s="45" t="s">
        <v>126</v>
      </c>
      <c r="B1" s="45"/>
      <c r="C1" s="45"/>
    </row>
    <row r="2" spans="1:3" ht="18">
      <c r="A2" s="45" t="s">
        <v>127</v>
      </c>
      <c r="B2" s="45"/>
      <c r="C2" s="45"/>
    </row>
    <row r="3" spans="1:3">
      <c r="A3" s="44" t="s">
        <v>83</v>
      </c>
      <c r="B3" s="44"/>
      <c r="C3" s="44"/>
    </row>
    <row r="4" spans="1:3">
      <c r="A4" s="18"/>
      <c r="B4" s="18"/>
      <c r="C4" s="18"/>
    </row>
    <row r="5" spans="1:3" ht="18">
      <c r="A5" s="2"/>
      <c r="B5" s="16">
        <v>2015</v>
      </c>
      <c r="C5" s="16">
        <v>2014</v>
      </c>
    </row>
    <row r="6" spans="1:3">
      <c r="A6" s="8" t="s">
        <v>84</v>
      </c>
      <c r="B6" s="9">
        <v>1000936</v>
      </c>
      <c r="C6" s="9"/>
    </row>
    <row r="7" spans="1:3">
      <c r="A7" s="8" t="s">
        <v>85</v>
      </c>
      <c r="B7" s="9"/>
      <c r="C7" s="9"/>
    </row>
    <row r="8" spans="1:3">
      <c r="A8" s="8" t="s">
        <v>86</v>
      </c>
      <c r="B8" s="9"/>
      <c r="C8" s="9"/>
    </row>
    <row r="9" spans="1:3">
      <c r="A9" s="8" t="s">
        <v>87</v>
      </c>
      <c r="B9" s="9"/>
      <c r="C9" s="9"/>
    </row>
    <row r="10" spans="1:3">
      <c r="A10" s="8" t="s">
        <v>88</v>
      </c>
      <c r="B10" s="9">
        <f>SUM(B11:B12)</f>
        <v>224564</v>
      </c>
      <c r="C10" s="9">
        <f>SUM(C11:C12)</f>
        <v>0</v>
      </c>
    </row>
    <row r="11" spans="1:3">
      <c r="A11" s="3" t="s">
        <v>89</v>
      </c>
      <c r="B11" s="7">
        <v>224564</v>
      </c>
      <c r="C11" s="7"/>
    </row>
    <row r="12" spans="1:3">
      <c r="A12" s="3" t="s">
        <v>90</v>
      </c>
      <c r="B12" s="7"/>
      <c r="C12" s="7"/>
    </row>
    <row r="13" spans="1:3">
      <c r="A13" s="8" t="s">
        <v>91</v>
      </c>
      <c r="B13" s="9">
        <f>SUM(B14:B15)</f>
        <v>1249857</v>
      </c>
      <c r="C13" s="9">
        <f>SUM(C14:C15)</f>
        <v>1143660</v>
      </c>
    </row>
    <row r="14" spans="1:3">
      <c r="A14" s="3" t="s">
        <v>92</v>
      </c>
      <c r="B14" s="7">
        <v>1071000</v>
      </c>
      <c r="C14" s="7">
        <v>980000</v>
      </c>
    </row>
    <row r="15" spans="1:3">
      <c r="A15" s="3" t="s">
        <v>114</v>
      </c>
      <c r="B15" s="7">
        <v>178857</v>
      </c>
      <c r="C15" s="7">
        <v>163660</v>
      </c>
    </row>
    <row r="16" spans="1:3">
      <c r="A16" s="8" t="s">
        <v>93</v>
      </c>
      <c r="B16" s="9"/>
      <c r="C16" s="9"/>
    </row>
    <row r="17" spans="1:5">
      <c r="A17" s="8" t="s">
        <v>94</v>
      </c>
      <c r="B17" s="9"/>
      <c r="C17" s="9"/>
    </row>
    <row r="18" spans="1:5">
      <c r="A18" s="8" t="s">
        <v>95</v>
      </c>
      <c r="B18" s="9">
        <v>940319</v>
      </c>
      <c r="C18" s="9">
        <v>241770</v>
      </c>
    </row>
    <row r="19" spans="1:5">
      <c r="A19" s="8" t="s">
        <v>96</v>
      </c>
      <c r="B19" s="9">
        <f>SUM(B20:B22)</f>
        <v>0</v>
      </c>
      <c r="C19" s="9">
        <f>SUM(C20:C22)</f>
        <v>0</v>
      </c>
    </row>
    <row r="20" spans="1:5">
      <c r="A20" s="3" t="s">
        <v>97</v>
      </c>
      <c r="B20" s="7"/>
      <c r="C20" s="7"/>
      <c r="D20" s="3"/>
      <c r="E20" s="7"/>
    </row>
    <row r="21" spans="1:5">
      <c r="A21" s="3" t="s">
        <v>98</v>
      </c>
      <c r="B21" s="7"/>
      <c r="C21" s="7"/>
      <c r="D21" s="3"/>
      <c r="E21" s="7"/>
    </row>
    <row r="22" spans="1:5">
      <c r="A22" s="3" t="s">
        <v>99</v>
      </c>
      <c r="B22" s="7"/>
      <c r="C22" s="7"/>
      <c r="D22" s="3"/>
      <c r="E22" s="7"/>
    </row>
    <row r="23" spans="1:5" ht="28.5">
      <c r="A23" s="17" t="s">
        <v>100</v>
      </c>
      <c r="B23" s="9"/>
      <c r="C23" s="9"/>
    </row>
    <row r="24" spans="1:5">
      <c r="A24" s="8" t="s">
        <v>101</v>
      </c>
      <c r="B24" s="9">
        <f>SUM(B25:B26)</f>
        <v>874312</v>
      </c>
      <c r="C24" s="9">
        <f>SUM(C25:C26)</f>
        <v>154473</v>
      </c>
    </row>
    <row r="25" spans="1:5">
      <c r="A25" s="3" t="s">
        <v>107</v>
      </c>
      <c r="B25" s="7">
        <v>461448</v>
      </c>
      <c r="C25" s="7">
        <v>108073</v>
      </c>
    </row>
    <row r="26" spans="1:5">
      <c r="A26" s="3" t="s">
        <v>102</v>
      </c>
      <c r="B26" s="7">
        <v>412864</v>
      </c>
      <c r="C26" s="7">
        <v>46400</v>
      </c>
    </row>
    <row r="27" spans="1:5">
      <c r="A27" s="8" t="s">
        <v>103</v>
      </c>
      <c r="B27" s="9"/>
      <c r="C27" s="9"/>
    </row>
    <row r="28" spans="1:5">
      <c r="A28" s="8" t="s">
        <v>104</v>
      </c>
      <c r="B28" s="9">
        <f>+B6+B7+B8+B9-B10-B13-B16-B17-B18-B19-B23-B24+B27</f>
        <v>-2288116</v>
      </c>
      <c r="C28" s="9">
        <f>+C6+C7+C8+C9-C10-C13-C16-C17-C18-C19-C23-C24+C27</f>
        <v>-1539903</v>
      </c>
    </row>
    <row r="29" spans="1:5">
      <c r="A29" s="8" t="s">
        <v>105</v>
      </c>
      <c r="B29" s="9">
        <f>SUM(B30:B32)</f>
        <v>0</v>
      </c>
      <c r="C29" s="9">
        <f>SUM(C30:C32)</f>
        <v>0</v>
      </c>
    </row>
    <row r="30" spans="1:5">
      <c r="A30" s="3" t="s">
        <v>106</v>
      </c>
      <c r="B30" s="7"/>
      <c r="C30" s="7"/>
    </row>
    <row r="31" spans="1:5">
      <c r="A31" s="3" t="s">
        <v>108</v>
      </c>
      <c r="B31" s="7"/>
      <c r="C31" s="7"/>
    </row>
    <row r="32" spans="1:5">
      <c r="A32" s="3" t="s">
        <v>109</v>
      </c>
      <c r="B32" s="7"/>
      <c r="C32" s="7"/>
    </row>
    <row r="33" spans="1:3" ht="15.75">
      <c r="A33" s="13" t="s">
        <v>110</v>
      </c>
      <c r="B33" s="14">
        <f>+B28-B29</f>
        <v>-2288116</v>
      </c>
      <c r="C33" s="14">
        <f>+C28-C29</f>
        <v>-1539903</v>
      </c>
    </row>
    <row r="34" spans="1:3">
      <c r="A34" s="8" t="s">
        <v>111</v>
      </c>
      <c r="B34" s="9"/>
      <c r="C34" s="9"/>
    </row>
    <row r="35" spans="1:3">
      <c r="A35" s="3" t="s">
        <v>112</v>
      </c>
      <c r="B35" s="7"/>
      <c r="C35" s="7"/>
    </row>
    <row r="36" spans="1:3">
      <c r="A36" s="3" t="s">
        <v>113</v>
      </c>
      <c r="B36" s="7"/>
      <c r="C36" s="7"/>
    </row>
  </sheetData>
  <mergeCells count="3">
    <mergeCell ref="A1:C1"/>
    <mergeCell ref="A2:C2"/>
    <mergeCell ref="A3:C3"/>
  </mergeCells>
  <pageMargins left="0.7" right="0.7" top="0.75" bottom="0.61" header="0.17" footer="0.2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9"/>
  <sheetViews>
    <sheetView showGridLines="0" workbookViewId="0">
      <selection activeCell="D29" sqref="D29"/>
    </sheetView>
  </sheetViews>
  <sheetFormatPr defaultRowHeight="15"/>
  <cols>
    <col min="1" max="1" width="66" customWidth="1"/>
    <col min="2" max="3" width="12.140625" bestFit="1" customWidth="1"/>
  </cols>
  <sheetData>
    <row r="1" spans="1:5" ht="18">
      <c r="A1" s="45" t="s">
        <v>126</v>
      </c>
      <c r="B1" s="45"/>
      <c r="C1" s="45"/>
    </row>
    <row r="2" spans="1:5" ht="18">
      <c r="A2" s="45" t="s">
        <v>127</v>
      </c>
      <c r="B2" s="45"/>
      <c r="C2" s="45"/>
    </row>
    <row r="3" spans="1:5">
      <c r="A3" s="44" t="s">
        <v>115</v>
      </c>
      <c r="B3" s="44"/>
      <c r="C3" s="44"/>
    </row>
    <row r="4" spans="1:5">
      <c r="A4" s="18"/>
      <c r="B4" s="18"/>
      <c r="C4" s="18"/>
    </row>
    <row r="5" spans="1:5" ht="18">
      <c r="A5" s="2"/>
      <c r="B5" s="16">
        <v>2015</v>
      </c>
      <c r="C5" s="16">
        <v>2014</v>
      </c>
    </row>
    <row r="6" spans="1:5">
      <c r="A6" s="8" t="s">
        <v>116</v>
      </c>
      <c r="B6" s="9"/>
      <c r="C6" s="9"/>
    </row>
    <row r="7" spans="1:5">
      <c r="A7" s="8" t="s">
        <v>118</v>
      </c>
      <c r="B7" s="9"/>
      <c r="C7" s="9"/>
    </row>
    <row r="8" spans="1:5">
      <c r="A8" s="8" t="s">
        <v>117</v>
      </c>
      <c r="B8" s="9">
        <f>+B6-B7</f>
        <v>0</v>
      </c>
      <c r="C8" s="9">
        <f>+C6-C7</f>
        <v>0</v>
      </c>
    </row>
    <row r="9" spans="1:5">
      <c r="A9" s="8" t="s">
        <v>119</v>
      </c>
      <c r="B9" s="9"/>
      <c r="C9" s="9"/>
    </row>
    <row r="10" spans="1:5">
      <c r="A10" s="8" t="s">
        <v>120</v>
      </c>
      <c r="B10" s="9"/>
      <c r="C10" s="9"/>
    </row>
    <row r="11" spans="1:5">
      <c r="A11" s="8" t="s">
        <v>96</v>
      </c>
      <c r="B11" s="9">
        <f>SUM(B12:B15)</f>
        <v>0</v>
      </c>
      <c r="C11" s="9">
        <f>SUM(C12:C15)</f>
        <v>0</v>
      </c>
    </row>
    <row r="12" spans="1:5">
      <c r="A12" s="3" t="s">
        <v>121</v>
      </c>
      <c r="B12" s="7"/>
      <c r="C12" s="7"/>
      <c r="D12" s="3"/>
      <c r="E12" s="7"/>
    </row>
    <row r="13" spans="1:5">
      <c r="A13" s="3" t="s">
        <v>122</v>
      </c>
      <c r="B13" s="7"/>
      <c r="C13" s="7"/>
    </row>
    <row r="14" spans="1:5">
      <c r="A14" s="3" t="s">
        <v>123</v>
      </c>
      <c r="B14" s="7"/>
      <c r="C14" s="7"/>
    </row>
    <row r="15" spans="1:5">
      <c r="A15" s="3" t="s">
        <v>124</v>
      </c>
      <c r="B15" s="7"/>
      <c r="C15" s="7"/>
    </row>
    <row r="16" spans="1:5" ht="28.5">
      <c r="A16" s="17" t="s">
        <v>100</v>
      </c>
      <c r="B16" s="9"/>
      <c r="C16" s="9"/>
    </row>
    <row r="17" spans="1:3">
      <c r="A17" s="8" t="s">
        <v>101</v>
      </c>
      <c r="B17" s="9">
        <f>SUM(B18:B19)</f>
        <v>0</v>
      </c>
      <c r="C17" s="9">
        <f>SUM(C18:C19)</f>
        <v>0</v>
      </c>
    </row>
    <row r="18" spans="1:3">
      <c r="A18" s="3" t="s">
        <v>125</v>
      </c>
      <c r="B18" s="7"/>
      <c r="C18" s="7"/>
    </row>
    <row r="19" spans="1:3">
      <c r="A19" s="3" t="s">
        <v>102</v>
      </c>
      <c r="B19" s="7"/>
      <c r="C19" s="7"/>
    </row>
    <row r="20" spans="1:3">
      <c r="A20" s="8" t="s">
        <v>103</v>
      </c>
      <c r="B20" s="9"/>
      <c r="C20" s="9"/>
    </row>
    <row r="21" spans="1:3">
      <c r="A21" s="8" t="s">
        <v>104</v>
      </c>
      <c r="B21" s="9">
        <f>+B8-B9-B10+B11-B16-B17+B20</f>
        <v>0</v>
      </c>
      <c r="C21" s="9">
        <f>+C8-C9-C10+C11-C16-C17+C20</f>
        <v>0</v>
      </c>
    </row>
    <row r="22" spans="1:3">
      <c r="A22" s="8" t="s">
        <v>105</v>
      </c>
      <c r="B22" s="9">
        <f>SUM(B23:B25)</f>
        <v>0</v>
      </c>
      <c r="C22" s="9">
        <f>SUM(C23:C25)</f>
        <v>0</v>
      </c>
    </row>
    <row r="23" spans="1:3">
      <c r="A23" s="3" t="s">
        <v>106</v>
      </c>
      <c r="B23" s="7"/>
      <c r="C23" s="7"/>
    </row>
    <row r="24" spans="1:3">
      <c r="A24" s="3" t="s">
        <v>108</v>
      </c>
      <c r="B24" s="7"/>
      <c r="C24" s="7"/>
    </row>
    <row r="25" spans="1:3">
      <c r="A25" s="3" t="s">
        <v>109</v>
      </c>
      <c r="B25" s="7"/>
      <c r="C25" s="7"/>
    </row>
    <row r="26" spans="1:3" ht="15.75">
      <c r="A26" s="13" t="s">
        <v>110</v>
      </c>
      <c r="B26" s="14">
        <f>+B21-B22</f>
        <v>0</v>
      </c>
      <c r="C26" s="14">
        <f>+C21-C22</f>
        <v>0</v>
      </c>
    </row>
    <row r="27" spans="1:3">
      <c r="A27" s="8" t="s">
        <v>111</v>
      </c>
      <c r="B27" s="9"/>
      <c r="C27" s="9"/>
    </row>
    <row r="28" spans="1:3">
      <c r="A28" s="3" t="s">
        <v>112</v>
      </c>
      <c r="B28" s="7"/>
      <c r="C28" s="7"/>
    </row>
    <row r="29" spans="1:3">
      <c r="A29" s="3" t="s">
        <v>113</v>
      </c>
      <c r="B29" s="7"/>
      <c r="C29" s="7"/>
    </row>
  </sheetData>
  <mergeCells count="3">
    <mergeCell ref="A1:C1"/>
    <mergeCell ref="A2:C2"/>
    <mergeCell ref="A3:C3"/>
  </mergeCells>
  <pageMargins left="0.7" right="0.7" top="0.75" bottom="0.61" header="0.17" footer="0.2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5"/>
  <sheetViews>
    <sheetView showGridLines="0" workbookViewId="0">
      <selection activeCell="B13" sqref="B13"/>
    </sheetView>
  </sheetViews>
  <sheetFormatPr defaultRowHeight="15"/>
  <cols>
    <col min="1" max="1" width="66" customWidth="1"/>
    <col min="2" max="3" width="12.140625" bestFit="1" customWidth="1"/>
  </cols>
  <sheetData>
    <row r="1" spans="1:3" ht="18">
      <c r="A1" s="45"/>
      <c r="B1" s="45"/>
      <c r="C1" s="45"/>
    </row>
    <row r="2" spans="1:3" ht="18">
      <c r="A2" s="45" t="s">
        <v>128</v>
      </c>
      <c r="B2" s="45"/>
      <c r="C2" s="45"/>
    </row>
    <row r="3" spans="1:3">
      <c r="A3" s="44"/>
      <c r="B3" s="44"/>
      <c r="C3" s="44"/>
    </row>
    <row r="4" spans="1:3" ht="18">
      <c r="A4" s="2"/>
      <c r="B4" s="16">
        <v>2015</v>
      </c>
      <c r="C4" s="16">
        <v>2014</v>
      </c>
    </row>
    <row r="5" spans="1:3">
      <c r="A5" s="8" t="s">
        <v>110</v>
      </c>
      <c r="B5" s="8">
        <v>-2288116</v>
      </c>
      <c r="C5" s="8">
        <v>-1524903</v>
      </c>
    </row>
    <row r="6" spans="1:3">
      <c r="A6" s="8" t="s">
        <v>129</v>
      </c>
      <c r="B6" s="8"/>
      <c r="C6" s="8"/>
    </row>
    <row r="7" spans="1:3">
      <c r="A7" s="8" t="s">
        <v>130</v>
      </c>
      <c r="B7" s="8"/>
      <c r="C7" s="8"/>
    </row>
    <row r="8" spans="1:3">
      <c r="A8" s="8" t="s">
        <v>131</v>
      </c>
      <c r="B8" s="8"/>
      <c r="C8" s="8"/>
    </row>
    <row r="9" spans="1:3">
      <c r="A9" s="8" t="s">
        <v>132</v>
      </c>
      <c r="B9" s="8"/>
      <c r="C9" s="8"/>
    </row>
    <row r="10" spans="1:3">
      <c r="A10" s="8" t="s">
        <v>133</v>
      </c>
      <c r="B10" s="8"/>
      <c r="C10" s="8"/>
    </row>
    <row r="11" spans="1:3">
      <c r="A11" s="8" t="s">
        <v>134</v>
      </c>
      <c r="B11" s="8"/>
      <c r="C11" s="8"/>
    </row>
    <row r="12" spans="1:3">
      <c r="A12" s="8" t="s">
        <v>135</v>
      </c>
      <c r="B12" s="8">
        <v>1000936</v>
      </c>
      <c r="C12" s="8"/>
    </row>
    <row r="13" spans="1:3">
      <c r="A13" s="8" t="s">
        <v>136</v>
      </c>
      <c r="B13" s="8"/>
      <c r="C13" s="8"/>
    </row>
    <row r="14" spans="1:3">
      <c r="A14" s="3" t="s">
        <v>112</v>
      </c>
    </row>
    <row r="15" spans="1:3">
      <c r="A15" s="3" t="s">
        <v>113</v>
      </c>
    </row>
  </sheetData>
  <mergeCells count="3">
    <mergeCell ref="A1:C1"/>
    <mergeCell ref="A2:C2"/>
    <mergeCell ref="A3:C3"/>
  </mergeCells>
  <pageMargins left="0.7" right="0.7" top="0.75" bottom="0.61" header="0.17" footer="0.2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8"/>
  <sheetViews>
    <sheetView showGridLines="0" topLeftCell="A19" workbookViewId="0">
      <selection activeCell="B36" sqref="B36"/>
    </sheetView>
  </sheetViews>
  <sheetFormatPr defaultRowHeight="15"/>
  <cols>
    <col min="1" max="1" width="65.7109375" customWidth="1"/>
    <col min="2" max="2" width="15.42578125" customWidth="1"/>
    <col min="3" max="3" width="12.140625" bestFit="1" customWidth="1"/>
  </cols>
  <sheetData>
    <row r="1" spans="1:3" ht="18">
      <c r="A1" s="45"/>
      <c r="B1" s="45"/>
      <c r="C1" s="45"/>
    </row>
    <row r="2" spans="1:3" ht="18">
      <c r="A2" s="45" t="s">
        <v>137</v>
      </c>
      <c r="B2" s="45"/>
      <c r="C2" s="45"/>
    </row>
    <row r="3" spans="1:3" ht="15.75">
      <c r="A3" s="46" t="s">
        <v>207</v>
      </c>
      <c r="B3" s="46"/>
      <c r="C3" s="46"/>
    </row>
    <row r="4" spans="1:3">
      <c r="A4" s="18"/>
      <c r="B4" s="18"/>
      <c r="C4" s="18"/>
    </row>
    <row r="5" spans="1:3" ht="18">
      <c r="A5" s="2"/>
      <c r="B5" s="16">
        <v>2015</v>
      </c>
      <c r="C5" s="16">
        <v>2014</v>
      </c>
    </row>
    <row r="6" spans="1:3" ht="15.75">
      <c r="A6" s="4" t="s">
        <v>138</v>
      </c>
      <c r="B6" s="5"/>
      <c r="C6" s="5"/>
    </row>
    <row r="7" spans="1:3">
      <c r="A7" s="3" t="s">
        <v>139</v>
      </c>
      <c r="B7" s="7">
        <v>11407612</v>
      </c>
      <c r="C7" s="7"/>
    </row>
    <row r="8" spans="1:3">
      <c r="A8" s="3" t="s">
        <v>140</v>
      </c>
      <c r="B8" s="7">
        <v>31976732</v>
      </c>
      <c r="C8" s="7"/>
    </row>
    <row r="9" spans="1:3">
      <c r="A9" s="3" t="s">
        <v>141</v>
      </c>
      <c r="B9" s="7">
        <v>4628441</v>
      </c>
      <c r="C9" s="7"/>
    </row>
    <row r="10" spans="1:3">
      <c r="A10" s="8" t="s">
        <v>142</v>
      </c>
      <c r="B10" s="9">
        <f>SUM(B7:B9)</f>
        <v>48012785</v>
      </c>
      <c r="C10" s="9">
        <f>SUM(C7:C9)</f>
        <v>0</v>
      </c>
    </row>
    <row r="11" spans="1:3">
      <c r="A11" s="3" t="s">
        <v>143</v>
      </c>
      <c r="B11" s="7"/>
      <c r="C11" s="7"/>
    </row>
    <row r="12" spans="1:3">
      <c r="A12" s="3" t="s">
        <v>144</v>
      </c>
      <c r="B12" s="7"/>
      <c r="C12" s="7"/>
    </row>
    <row r="13" spans="1:3" ht="15.75">
      <c r="A13" s="11" t="s">
        <v>145</v>
      </c>
      <c r="B13" s="10">
        <f>+B10+B11+B12</f>
        <v>48012785</v>
      </c>
      <c r="C13" s="10">
        <f>+C10+C11+C12</f>
        <v>0</v>
      </c>
    </row>
    <row r="14" spans="1:3" ht="15.75">
      <c r="A14" s="4" t="s">
        <v>146</v>
      </c>
      <c r="B14" s="5"/>
      <c r="C14" s="5"/>
    </row>
    <row r="15" spans="1:3">
      <c r="A15" s="3" t="s">
        <v>147</v>
      </c>
      <c r="B15" s="7"/>
      <c r="C15" s="7"/>
    </row>
    <row r="16" spans="1:3">
      <c r="A16" s="3" t="s">
        <v>148</v>
      </c>
      <c r="B16" s="7"/>
      <c r="C16" s="7"/>
    </row>
    <row r="17" spans="1:3">
      <c r="A17" s="3" t="s">
        <v>149</v>
      </c>
      <c r="B17" s="7"/>
      <c r="C17" s="7"/>
    </row>
    <row r="18" spans="1:3">
      <c r="A18" s="3" t="s">
        <v>150</v>
      </c>
      <c r="B18" s="7"/>
      <c r="C18" s="7"/>
    </row>
    <row r="19" spans="1:3">
      <c r="A19" s="3" t="s">
        <v>151</v>
      </c>
      <c r="B19" s="7"/>
      <c r="C19" s="7"/>
    </row>
    <row r="20" spans="1:3">
      <c r="A20" s="3" t="s">
        <v>152</v>
      </c>
      <c r="B20" s="7"/>
      <c r="C20" s="7"/>
    </row>
    <row r="21" spans="1:3">
      <c r="A21" s="3" t="s">
        <v>153</v>
      </c>
      <c r="B21" s="7"/>
      <c r="C21" s="7"/>
    </row>
    <row r="22" spans="1:3" ht="15.75">
      <c r="A22" s="11" t="s">
        <v>154</v>
      </c>
      <c r="B22" s="10">
        <f>SUM(B15:B21)</f>
        <v>0</v>
      </c>
      <c r="C22" s="10">
        <f>SUM(C15:C21)</f>
        <v>0</v>
      </c>
    </row>
    <row r="23" spans="1:3" ht="15.75">
      <c r="A23" s="4" t="s">
        <v>155</v>
      </c>
      <c r="B23" s="5"/>
      <c r="C23" s="5"/>
    </row>
    <row r="24" spans="1:3">
      <c r="A24" s="3" t="s">
        <v>156</v>
      </c>
      <c r="B24" s="7"/>
      <c r="C24" s="7"/>
    </row>
    <row r="25" spans="1:3">
      <c r="A25" s="3" t="s">
        <v>157</v>
      </c>
      <c r="B25" s="7"/>
      <c r="C25" s="7"/>
    </row>
    <row r="26" spans="1:3">
      <c r="A26" s="3" t="s">
        <v>158</v>
      </c>
      <c r="B26" s="7">
        <v>28137725</v>
      </c>
      <c r="C26" s="7"/>
    </row>
    <row r="27" spans="1:3">
      <c r="A27" s="3" t="s">
        <v>159</v>
      </c>
      <c r="B27" s="7"/>
      <c r="C27" s="7"/>
    </row>
    <row r="28" spans="1:3">
      <c r="A28" s="3" t="s">
        <v>160</v>
      </c>
      <c r="B28" s="7"/>
      <c r="C28" s="7"/>
    </row>
    <row r="29" spans="1:3">
      <c r="A29" s="3" t="s">
        <v>161</v>
      </c>
      <c r="B29" s="7"/>
      <c r="C29" s="7"/>
    </row>
    <row r="30" spans="1:3">
      <c r="A30" s="3" t="s">
        <v>162</v>
      </c>
      <c r="B30" s="7">
        <v>2621150</v>
      </c>
      <c r="C30" s="7"/>
    </row>
    <row r="31" spans="1:3">
      <c r="A31" s="3" t="s">
        <v>163</v>
      </c>
      <c r="B31" s="7"/>
      <c r="C31" s="7"/>
    </row>
    <row r="32" spans="1:3">
      <c r="A32" s="3" t="s">
        <v>143</v>
      </c>
      <c r="B32" s="7">
        <v>461448</v>
      </c>
      <c r="C32" s="7"/>
    </row>
    <row r="33" spans="1:3">
      <c r="A33" s="3" t="s">
        <v>164</v>
      </c>
      <c r="B33" s="7"/>
      <c r="C33" s="7"/>
    </row>
    <row r="34" spans="1:3" ht="15.75">
      <c r="A34" s="11" t="s">
        <v>165</v>
      </c>
      <c r="B34" s="10">
        <f>SUM(B24:B33)</f>
        <v>31220323</v>
      </c>
      <c r="C34" s="10">
        <f>SUM(C24:C33)</f>
        <v>0</v>
      </c>
    </row>
    <row r="35" spans="1:3">
      <c r="A35" s="8" t="s">
        <v>166</v>
      </c>
      <c r="B35" s="9">
        <f>+B13+B22+B34</f>
        <v>79233108</v>
      </c>
      <c r="C35" s="9">
        <f>+C13+C22+C34</f>
        <v>0</v>
      </c>
    </row>
    <row r="36" spans="1:3">
      <c r="A36" s="8" t="s">
        <v>167</v>
      </c>
      <c r="B36" s="9">
        <f>+Aktivet!C5</f>
        <v>4713862</v>
      </c>
      <c r="C36" s="9">
        <f>+Aktivet!D5</f>
        <v>0</v>
      </c>
    </row>
    <row r="37" spans="1:3">
      <c r="A37" s="3" t="s">
        <v>168</v>
      </c>
      <c r="B37" s="7"/>
      <c r="C37" s="7"/>
    </row>
    <row r="38" spans="1:3" ht="15.75">
      <c r="A38" s="30" t="s">
        <v>169</v>
      </c>
      <c r="B38" s="14">
        <f>+Aktivet!B5</f>
        <v>4571428</v>
      </c>
      <c r="C38" s="14">
        <f>+Aktivet!C5</f>
        <v>4713862</v>
      </c>
    </row>
  </sheetData>
  <mergeCells count="3">
    <mergeCell ref="A1:C1"/>
    <mergeCell ref="A2:C2"/>
    <mergeCell ref="A3:C3"/>
  </mergeCells>
  <pageMargins left="0.7" right="0.7" top="0.75" bottom="0.61" header="0.17" footer="0.2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45"/>
  <sheetViews>
    <sheetView showGridLines="0" topLeftCell="A7" workbookViewId="0">
      <selection activeCell="B42" sqref="B42"/>
    </sheetView>
  </sheetViews>
  <sheetFormatPr defaultRowHeight="15"/>
  <cols>
    <col min="1" max="1" width="66" customWidth="1"/>
    <col min="2" max="3" width="12.140625" bestFit="1" customWidth="1"/>
  </cols>
  <sheetData>
    <row r="1" spans="1:3" ht="18">
      <c r="A1" s="45"/>
      <c r="B1" s="45"/>
      <c r="C1" s="45"/>
    </row>
    <row r="2" spans="1:3" ht="18">
      <c r="A2" s="45" t="s">
        <v>137</v>
      </c>
      <c r="B2" s="45"/>
      <c r="C2" s="45"/>
    </row>
    <row r="3" spans="1:3" ht="15.75">
      <c r="A3" s="46" t="s">
        <v>206</v>
      </c>
      <c r="B3" s="46"/>
      <c r="C3" s="46"/>
    </row>
    <row r="4" spans="1:3">
      <c r="A4" s="18"/>
      <c r="B4" s="18"/>
      <c r="C4" s="18"/>
    </row>
    <row r="5" spans="1:3" ht="18">
      <c r="A5" s="2"/>
      <c r="B5" s="16">
        <v>2015</v>
      </c>
      <c r="C5" s="16">
        <v>2014</v>
      </c>
    </row>
    <row r="6" spans="1:3" ht="15.75">
      <c r="A6" s="4" t="s">
        <v>138</v>
      </c>
      <c r="B6" s="5"/>
      <c r="C6" s="5"/>
    </row>
    <row r="7" spans="1:3">
      <c r="A7" s="3" t="s">
        <v>170</v>
      </c>
      <c r="B7" s="7">
        <f>+'PASH natyre'!B33</f>
        <v>-2288116</v>
      </c>
      <c r="C7" s="7">
        <f>+'PASH natyre'!C33</f>
        <v>-1539903</v>
      </c>
    </row>
    <row r="8" spans="1:3">
      <c r="A8" s="8" t="s">
        <v>171</v>
      </c>
      <c r="B8" s="9">
        <f>SUM(B9:B12)</f>
        <v>0</v>
      </c>
      <c r="C8" s="9">
        <f>SUM(C9:C12)</f>
        <v>0</v>
      </c>
    </row>
    <row r="9" spans="1:3">
      <c r="A9" s="3" t="s">
        <v>172</v>
      </c>
    </row>
    <row r="10" spans="1:3">
      <c r="A10" s="3" t="s">
        <v>173</v>
      </c>
    </row>
    <row r="11" spans="1:3">
      <c r="A11" s="3" t="s">
        <v>94</v>
      </c>
    </row>
    <row r="12" spans="1:3">
      <c r="A12" s="3" t="s">
        <v>93</v>
      </c>
    </row>
    <row r="13" spans="1:3">
      <c r="A13" s="8" t="s">
        <v>174</v>
      </c>
      <c r="B13" s="9">
        <f>SUM(B14)</f>
        <v>0</v>
      </c>
      <c r="C13" s="9">
        <f>SUM(C14)</f>
        <v>0</v>
      </c>
    </row>
    <row r="14" spans="1:3">
      <c r="A14" s="3" t="s">
        <v>175</v>
      </c>
    </row>
    <row r="15" spans="1:3">
      <c r="A15" s="8" t="s">
        <v>176</v>
      </c>
      <c r="B15" s="9">
        <f>SUM(B16:B19)</f>
        <v>0</v>
      </c>
      <c r="C15" s="9">
        <f>SUM(C16:C19)</f>
        <v>0</v>
      </c>
    </row>
    <row r="16" spans="1:3">
      <c r="A16" s="3" t="s">
        <v>177</v>
      </c>
    </row>
    <row r="17" spans="1:3">
      <c r="A17" s="3" t="s">
        <v>178</v>
      </c>
    </row>
    <row r="18" spans="1:3">
      <c r="A18" s="3" t="s">
        <v>179</v>
      </c>
    </row>
    <row r="19" spans="1:3">
      <c r="A19" s="3" t="s">
        <v>180</v>
      </c>
    </row>
    <row r="20" spans="1:3" ht="15.75">
      <c r="A20" s="11" t="s">
        <v>145</v>
      </c>
      <c r="B20" s="10">
        <f>+B7+B8-B13+B15</f>
        <v>-2288116</v>
      </c>
      <c r="C20" s="10">
        <f>+C7+C8-C13+C15</f>
        <v>-1539903</v>
      </c>
    </row>
    <row r="21" spans="1:3" ht="15.75">
      <c r="A21" s="4" t="s">
        <v>146</v>
      </c>
      <c r="B21" s="5"/>
      <c r="C21" s="5"/>
    </row>
    <row r="22" spans="1:3">
      <c r="A22" s="3" t="s">
        <v>147</v>
      </c>
    </row>
    <row r="23" spans="1:3">
      <c r="A23" s="3" t="s">
        <v>148</v>
      </c>
    </row>
    <row r="24" spans="1:3">
      <c r="A24" s="3" t="s">
        <v>149</v>
      </c>
    </row>
    <row r="25" spans="1:3">
      <c r="A25" s="3" t="s">
        <v>150</v>
      </c>
    </row>
    <row r="26" spans="1:3">
      <c r="A26" s="3" t="s">
        <v>151</v>
      </c>
    </row>
    <row r="27" spans="1:3">
      <c r="A27" s="3" t="s">
        <v>152</v>
      </c>
    </row>
    <row r="28" spans="1:3">
      <c r="A28" s="3" t="s">
        <v>153</v>
      </c>
    </row>
    <row r="29" spans="1:3" ht="15.75">
      <c r="A29" s="11" t="s">
        <v>154</v>
      </c>
      <c r="B29" s="10">
        <f>SUM(B22:B28)</f>
        <v>0</v>
      </c>
      <c r="C29" s="10">
        <f>SUM(C22:C28)</f>
        <v>0</v>
      </c>
    </row>
    <row r="30" spans="1:3" ht="15.75">
      <c r="A30" s="4" t="s">
        <v>155</v>
      </c>
      <c r="B30" s="5"/>
      <c r="C30" s="5"/>
    </row>
    <row r="31" spans="1:3">
      <c r="A31" s="3" t="s">
        <v>156</v>
      </c>
    </row>
    <row r="32" spans="1:3">
      <c r="A32" s="3" t="s">
        <v>157</v>
      </c>
    </row>
    <row r="33" spans="1:3">
      <c r="A33" s="3" t="s">
        <v>158</v>
      </c>
    </row>
    <row r="34" spans="1:3">
      <c r="A34" s="3" t="s">
        <v>159</v>
      </c>
    </row>
    <row r="35" spans="1:3">
      <c r="A35" s="3" t="s">
        <v>160</v>
      </c>
    </row>
    <row r="36" spans="1:3">
      <c r="A36" s="3" t="s">
        <v>161</v>
      </c>
    </row>
    <row r="37" spans="1:3">
      <c r="A37" s="3" t="s">
        <v>162</v>
      </c>
    </row>
    <row r="38" spans="1:3">
      <c r="A38" s="3" t="s">
        <v>163</v>
      </c>
    </row>
    <row r="39" spans="1:3">
      <c r="A39" s="3" t="s">
        <v>143</v>
      </c>
    </row>
    <row r="40" spans="1:3">
      <c r="A40" s="3" t="s">
        <v>164</v>
      </c>
    </row>
    <row r="41" spans="1:3" ht="15.75">
      <c r="A41" s="11" t="s">
        <v>165</v>
      </c>
      <c r="B41" s="10">
        <f>SUM(B31:B40)</f>
        <v>0</v>
      </c>
      <c r="C41" s="10">
        <f>SUM(C31:C40)</f>
        <v>0</v>
      </c>
    </row>
    <row r="42" spans="1:3">
      <c r="A42" s="8" t="s">
        <v>166</v>
      </c>
      <c r="B42" s="9">
        <f>+B20+B29+B41</f>
        <v>-2288116</v>
      </c>
      <c r="C42" s="9">
        <f>+C20+C29+C41</f>
        <v>-1539903</v>
      </c>
    </row>
    <row r="43" spans="1:3">
      <c r="A43" s="8" t="s">
        <v>167</v>
      </c>
      <c r="B43" s="9">
        <f>+Aktivet!C5</f>
        <v>4713862</v>
      </c>
      <c r="C43" s="9"/>
    </row>
    <row r="44" spans="1:3">
      <c r="A44" s="3" t="s">
        <v>168</v>
      </c>
    </row>
    <row r="45" spans="1:3" ht="15.75">
      <c r="A45" s="30" t="s">
        <v>169</v>
      </c>
      <c r="B45" s="14">
        <f>+Aktivet!B5</f>
        <v>4571428</v>
      </c>
      <c r="C45" s="14">
        <f>+Aktivet!C5</f>
        <v>4713862</v>
      </c>
    </row>
  </sheetData>
  <mergeCells count="3">
    <mergeCell ref="A1:C1"/>
    <mergeCell ref="A2:C2"/>
    <mergeCell ref="A3:C3"/>
  </mergeCells>
  <pageMargins left="0.7" right="0.7" top="0.75" bottom="0.61" header="0.17" footer="0.2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7"/>
  <sheetViews>
    <sheetView showGridLines="0" tabSelected="1" topLeftCell="A10" workbookViewId="0">
      <selection activeCell="J19" sqref="J19"/>
    </sheetView>
  </sheetViews>
  <sheetFormatPr defaultRowHeight="15"/>
  <cols>
    <col min="1" max="1" width="37.7109375" customWidth="1"/>
    <col min="2" max="7" width="8.5703125" customWidth="1"/>
    <col min="8" max="8" width="10.42578125" customWidth="1"/>
    <col min="9" max="9" width="10" customWidth="1"/>
    <col min="10" max="10" width="10.42578125" customWidth="1"/>
    <col min="11" max="11" width="8.5703125" customWidth="1"/>
    <col min="12" max="12" width="10.140625" customWidth="1"/>
  </cols>
  <sheetData>
    <row r="1" spans="1:14" ht="18">
      <c r="A1" s="45" t="s">
        <v>181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9"/>
      <c r="N1" s="19"/>
    </row>
    <row r="2" spans="1:14" ht="15.75">
      <c r="A2" s="46" t="s">
        <v>182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20"/>
      <c r="N2" s="20"/>
    </row>
    <row r="3" spans="1:14" ht="117.75">
      <c r="A3" s="33"/>
      <c r="B3" s="33" t="s">
        <v>189</v>
      </c>
      <c r="C3" s="33" t="s">
        <v>70</v>
      </c>
      <c r="D3" s="33" t="s">
        <v>183</v>
      </c>
      <c r="E3" s="33" t="s">
        <v>184</v>
      </c>
      <c r="F3" s="33" t="s">
        <v>185</v>
      </c>
      <c r="G3" s="33" t="s">
        <v>72</v>
      </c>
      <c r="H3" s="33" t="s">
        <v>186</v>
      </c>
      <c r="I3" s="33" t="s">
        <v>170</v>
      </c>
      <c r="J3" s="33" t="s">
        <v>187</v>
      </c>
      <c r="K3" s="33" t="s">
        <v>188</v>
      </c>
      <c r="L3" s="33" t="s">
        <v>187</v>
      </c>
    </row>
    <row r="4" spans="1:14">
      <c r="A4" s="23" t="s">
        <v>198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4">
      <c r="A5" s="24" t="s">
        <v>190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4" ht="25.5">
      <c r="A6" s="23" t="s">
        <v>199</v>
      </c>
      <c r="B6" s="22">
        <f>+B4+B5</f>
        <v>0</v>
      </c>
      <c r="C6" s="22">
        <f t="shared" ref="C6:I6" si="0">+C4+C5</f>
        <v>0</v>
      </c>
      <c r="D6" s="22">
        <f t="shared" si="0"/>
        <v>0</v>
      </c>
      <c r="E6" s="22">
        <f t="shared" si="0"/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>SUM(B6:I6)</f>
        <v>0</v>
      </c>
      <c r="K6" s="22"/>
      <c r="L6" s="22">
        <f>+J6+K6</f>
        <v>0</v>
      </c>
    </row>
    <row r="7" spans="1:14">
      <c r="A7" s="23" t="s">
        <v>191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4">
      <c r="A8" s="24" t="s">
        <v>192</v>
      </c>
      <c r="B8" s="6"/>
      <c r="C8" s="6"/>
      <c r="D8" s="6"/>
      <c r="E8" s="6"/>
      <c r="F8" s="6"/>
      <c r="G8" s="6"/>
      <c r="H8" s="6"/>
      <c r="I8" s="6"/>
      <c r="J8" s="6">
        <f t="shared" ref="J8:J10" si="1">SUM(B8:I8)</f>
        <v>0</v>
      </c>
      <c r="K8" s="6"/>
      <c r="L8" s="6">
        <f t="shared" ref="L8:L10" si="2">+J8+K8</f>
        <v>0</v>
      </c>
    </row>
    <row r="9" spans="1:14">
      <c r="A9" s="24" t="s">
        <v>193</v>
      </c>
      <c r="B9" s="6"/>
      <c r="C9" s="6"/>
      <c r="D9" s="6"/>
      <c r="E9" s="6"/>
      <c r="F9" s="6"/>
      <c r="G9" s="6"/>
      <c r="H9" s="6"/>
      <c r="I9" s="6"/>
      <c r="J9" s="6">
        <f t="shared" si="1"/>
        <v>0</v>
      </c>
      <c r="K9" s="6"/>
      <c r="L9" s="6">
        <f t="shared" si="2"/>
        <v>0</v>
      </c>
    </row>
    <row r="10" spans="1:14">
      <c r="A10" s="26" t="s">
        <v>203</v>
      </c>
      <c r="B10" s="27">
        <f>+B8+B9</f>
        <v>0</v>
      </c>
      <c r="C10" s="27">
        <f t="shared" ref="C10:D10" si="3">+C8+C9</f>
        <v>0</v>
      </c>
      <c r="D10" s="27">
        <f t="shared" si="3"/>
        <v>0</v>
      </c>
      <c r="E10" s="27">
        <f t="shared" ref="E10" si="4">+E8+E9</f>
        <v>0</v>
      </c>
      <c r="F10" s="27">
        <f t="shared" ref="F10" si="5">+F8+F9</f>
        <v>0</v>
      </c>
      <c r="G10" s="27">
        <f t="shared" ref="G10" si="6">+G8+G9</f>
        <v>0</v>
      </c>
      <c r="H10" s="27">
        <f t="shared" ref="H10" si="7">+H8+H9</f>
        <v>0</v>
      </c>
      <c r="I10" s="27">
        <f t="shared" ref="I10" si="8">+I8+I9</f>
        <v>0</v>
      </c>
      <c r="J10" s="27">
        <f t="shared" si="1"/>
        <v>0</v>
      </c>
      <c r="K10" s="27"/>
      <c r="L10" s="27">
        <f t="shared" si="2"/>
        <v>0</v>
      </c>
    </row>
    <row r="11" spans="1:14" ht="25.5">
      <c r="A11" s="23" t="s">
        <v>195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4">
      <c r="A12" s="24" t="s">
        <v>196</v>
      </c>
      <c r="B12" s="6"/>
      <c r="C12" s="6"/>
      <c r="D12" s="6"/>
      <c r="E12" s="6"/>
      <c r="F12" s="6"/>
      <c r="G12" s="6"/>
      <c r="H12" s="6"/>
      <c r="I12" s="6"/>
      <c r="J12" s="6">
        <f t="shared" ref="J12:J16" si="9">SUM(B12:I12)</f>
        <v>0</v>
      </c>
      <c r="K12" s="6"/>
      <c r="L12" s="6">
        <f t="shared" ref="L12:L16" si="10">+J12+K12</f>
        <v>0</v>
      </c>
    </row>
    <row r="13" spans="1:14">
      <c r="A13" s="24" t="s">
        <v>164</v>
      </c>
      <c r="B13" s="6"/>
      <c r="C13" s="6"/>
      <c r="D13" s="6"/>
      <c r="E13" s="6"/>
      <c r="F13" s="6"/>
      <c r="G13" s="6"/>
      <c r="H13" s="6"/>
      <c r="I13" s="6"/>
      <c r="J13" s="6">
        <f t="shared" si="9"/>
        <v>0</v>
      </c>
      <c r="K13" s="6"/>
      <c r="L13" s="6">
        <f t="shared" si="10"/>
        <v>0</v>
      </c>
    </row>
    <row r="14" spans="1:14" ht="25.5">
      <c r="A14" s="28" t="s">
        <v>197</v>
      </c>
      <c r="B14" s="29">
        <f>+B12+B13</f>
        <v>0</v>
      </c>
      <c r="C14" s="29">
        <f t="shared" ref="C14:I14" si="11">+C12+C13</f>
        <v>0</v>
      </c>
      <c r="D14" s="29">
        <f t="shared" si="11"/>
        <v>0</v>
      </c>
      <c r="E14" s="29">
        <f t="shared" si="11"/>
        <v>0</v>
      </c>
      <c r="F14" s="29">
        <f t="shared" si="11"/>
        <v>0</v>
      </c>
      <c r="G14" s="29">
        <f t="shared" si="11"/>
        <v>0</v>
      </c>
      <c r="H14" s="29">
        <f t="shared" si="11"/>
        <v>0</v>
      </c>
      <c r="I14" s="29">
        <f t="shared" si="11"/>
        <v>0</v>
      </c>
      <c r="J14" s="29">
        <f t="shared" si="9"/>
        <v>0</v>
      </c>
      <c r="K14" s="29"/>
      <c r="L14" s="29">
        <f t="shared" si="10"/>
        <v>0</v>
      </c>
    </row>
    <row r="15" spans="1:14" ht="25.5">
      <c r="A15" s="23" t="s">
        <v>200</v>
      </c>
      <c r="B15" s="22">
        <v>100000</v>
      </c>
      <c r="C15" s="22">
        <f t="shared" ref="C15:I15" si="12">+C6+C10+C14</f>
        <v>0</v>
      </c>
      <c r="D15" s="22">
        <f t="shared" si="12"/>
        <v>0</v>
      </c>
      <c r="E15" s="22">
        <f t="shared" si="12"/>
        <v>0</v>
      </c>
      <c r="F15" s="22">
        <f t="shared" si="12"/>
        <v>0</v>
      </c>
      <c r="G15" s="22">
        <f t="shared" si="12"/>
        <v>0</v>
      </c>
      <c r="H15" s="22">
        <v>-3554406</v>
      </c>
      <c r="I15" s="22">
        <f t="shared" si="12"/>
        <v>0</v>
      </c>
      <c r="J15" s="22">
        <f t="shared" si="9"/>
        <v>-3454406</v>
      </c>
      <c r="K15" s="22"/>
      <c r="L15" s="22">
        <f t="shared" si="10"/>
        <v>-3454406</v>
      </c>
    </row>
    <row r="16" spans="1:14" ht="25.5">
      <c r="A16" s="23" t="s">
        <v>201</v>
      </c>
      <c r="B16" s="22">
        <f>+B15</f>
        <v>100000</v>
      </c>
      <c r="C16" s="22">
        <f t="shared" ref="C16:I16" si="13">+C15</f>
        <v>0</v>
      </c>
      <c r="D16" s="22">
        <f t="shared" si="13"/>
        <v>0</v>
      </c>
      <c r="E16" s="22">
        <f t="shared" si="13"/>
        <v>0</v>
      </c>
      <c r="F16" s="22">
        <f t="shared" si="13"/>
        <v>0</v>
      </c>
      <c r="G16" s="22">
        <f t="shared" si="13"/>
        <v>0</v>
      </c>
      <c r="H16" s="22">
        <f t="shared" si="13"/>
        <v>-3554406</v>
      </c>
      <c r="I16" s="22">
        <f t="shared" si="13"/>
        <v>0</v>
      </c>
      <c r="J16" s="22">
        <f t="shared" si="9"/>
        <v>-3454406</v>
      </c>
      <c r="K16" s="22"/>
      <c r="L16" s="22">
        <f t="shared" si="10"/>
        <v>-3454406</v>
      </c>
    </row>
    <row r="17" spans="1:12">
      <c r="A17" s="23" t="s">
        <v>194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>
      <c r="A18" s="24" t="s">
        <v>192</v>
      </c>
      <c r="B18" s="6"/>
      <c r="C18" s="6"/>
      <c r="D18" s="6"/>
      <c r="E18" s="6"/>
      <c r="F18" s="6"/>
      <c r="G18" s="6"/>
      <c r="H18" s="6"/>
      <c r="I18" s="6">
        <v>-2288116</v>
      </c>
      <c r="J18" s="6">
        <v>-2288116</v>
      </c>
      <c r="K18" s="6"/>
      <c r="L18" s="6">
        <f t="shared" ref="L18:L20" si="14">+J18+K18</f>
        <v>-2288116</v>
      </c>
    </row>
    <row r="19" spans="1:12">
      <c r="A19" s="24" t="s">
        <v>193</v>
      </c>
      <c r="B19" s="6"/>
      <c r="C19" s="6"/>
      <c r="D19" s="6"/>
      <c r="E19" s="6"/>
      <c r="F19" s="6"/>
      <c r="G19" s="6"/>
      <c r="H19" s="6"/>
      <c r="I19" s="6"/>
      <c r="J19" s="6">
        <f t="shared" ref="J18:J20" si="15">SUM(B19:I19)</f>
        <v>0</v>
      </c>
      <c r="K19" s="6"/>
      <c r="L19" s="6">
        <f t="shared" si="14"/>
        <v>0</v>
      </c>
    </row>
    <row r="20" spans="1:12" s="25" customFormat="1">
      <c r="A20" s="26" t="s">
        <v>194</v>
      </c>
      <c r="B20" s="27">
        <f>+B18+B19</f>
        <v>0</v>
      </c>
      <c r="C20" s="27">
        <f t="shared" ref="C20" si="16">+C18+C19</f>
        <v>0</v>
      </c>
      <c r="D20" s="27">
        <f t="shared" ref="D20" si="17">+D18+D19</f>
        <v>0</v>
      </c>
      <c r="E20" s="27">
        <f t="shared" ref="E20" si="18">+E18+E19</f>
        <v>0</v>
      </c>
      <c r="F20" s="27">
        <f t="shared" ref="F20" si="19">+F18+F19</f>
        <v>0</v>
      </c>
      <c r="G20" s="27">
        <f t="shared" ref="G20" si="20">+G18+G19</f>
        <v>0</v>
      </c>
      <c r="H20" s="27">
        <f t="shared" ref="H20" si="21">+H18+H19</f>
        <v>0</v>
      </c>
      <c r="I20" s="27">
        <f t="shared" ref="I20" si="22">+I18+I19</f>
        <v>-2288116</v>
      </c>
      <c r="J20" s="27">
        <f t="shared" si="15"/>
        <v>-2288116</v>
      </c>
      <c r="K20" s="27"/>
      <c r="L20" s="27">
        <f t="shared" si="14"/>
        <v>-2288116</v>
      </c>
    </row>
    <row r="21" spans="1:12" ht="25.5">
      <c r="A21" s="23" t="s">
        <v>195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>
      <c r="A22" s="24" t="s">
        <v>196</v>
      </c>
      <c r="B22" s="6"/>
      <c r="C22" s="6"/>
      <c r="D22" s="6"/>
      <c r="E22" s="6"/>
      <c r="F22" s="6"/>
      <c r="G22" s="6"/>
      <c r="H22" s="6"/>
      <c r="I22" s="6"/>
      <c r="J22" s="6">
        <f t="shared" ref="J22:J25" si="23">SUM(B22:I22)</f>
        <v>0</v>
      </c>
      <c r="K22" s="6"/>
      <c r="L22" s="6">
        <f t="shared" ref="L22:L25" si="24">+J22+K22</f>
        <v>0</v>
      </c>
    </row>
    <row r="23" spans="1:12">
      <c r="A23" s="24" t="s">
        <v>164</v>
      </c>
      <c r="B23" s="6"/>
      <c r="C23" s="6"/>
      <c r="D23" s="6"/>
      <c r="E23" s="6"/>
      <c r="F23" s="6"/>
      <c r="G23" s="6"/>
      <c r="H23" s="6"/>
      <c r="I23" s="6"/>
      <c r="J23" s="6">
        <f t="shared" si="23"/>
        <v>0</v>
      </c>
      <c r="K23" s="6"/>
      <c r="L23" s="6">
        <f t="shared" si="24"/>
        <v>0</v>
      </c>
    </row>
    <row r="24" spans="1:12" ht="25.5">
      <c r="A24" s="28" t="s">
        <v>197</v>
      </c>
      <c r="B24" s="29">
        <f>+B22+B23</f>
        <v>0</v>
      </c>
      <c r="C24" s="29">
        <f t="shared" ref="C24:I24" si="25">+C22+C23</f>
        <v>0</v>
      </c>
      <c r="D24" s="29">
        <f t="shared" si="25"/>
        <v>0</v>
      </c>
      <c r="E24" s="29">
        <f t="shared" si="25"/>
        <v>0</v>
      </c>
      <c r="F24" s="29">
        <f t="shared" si="25"/>
        <v>0</v>
      </c>
      <c r="G24" s="29">
        <f t="shared" si="25"/>
        <v>0</v>
      </c>
      <c r="H24" s="29">
        <f t="shared" si="25"/>
        <v>0</v>
      </c>
      <c r="I24" s="29">
        <f t="shared" si="25"/>
        <v>0</v>
      </c>
      <c r="J24" s="29">
        <f t="shared" si="23"/>
        <v>0</v>
      </c>
      <c r="K24" s="29"/>
      <c r="L24" s="29">
        <f t="shared" si="24"/>
        <v>0</v>
      </c>
    </row>
    <row r="25" spans="1:12">
      <c r="A25" s="31" t="s">
        <v>202</v>
      </c>
      <c r="B25" s="32">
        <f>+B16+B20+B24</f>
        <v>100000</v>
      </c>
      <c r="C25" s="32">
        <f t="shared" ref="C25:I25" si="26">+C16+C20+C24</f>
        <v>0</v>
      </c>
      <c r="D25" s="32">
        <f t="shared" si="26"/>
        <v>0</v>
      </c>
      <c r="E25" s="32">
        <f t="shared" si="26"/>
        <v>0</v>
      </c>
      <c r="F25" s="32">
        <f t="shared" si="26"/>
        <v>0</v>
      </c>
      <c r="G25" s="32">
        <f t="shared" si="26"/>
        <v>0</v>
      </c>
      <c r="H25" s="32">
        <f t="shared" si="26"/>
        <v>-3554406</v>
      </c>
      <c r="I25" s="32">
        <f t="shared" si="26"/>
        <v>-2288116</v>
      </c>
      <c r="J25" s="32">
        <f t="shared" si="23"/>
        <v>-5742522</v>
      </c>
      <c r="K25" s="32"/>
      <c r="L25" s="32">
        <f t="shared" si="24"/>
        <v>-5742522</v>
      </c>
    </row>
    <row r="26" spans="1:12">
      <c r="A26" s="21"/>
    </row>
    <row r="27" spans="1:12">
      <c r="A27" s="21"/>
    </row>
  </sheetData>
  <mergeCells count="2">
    <mergeCell ref="A1:L1"/>
    <mergeCell ref="A2:L2"/>
  </mergeCells>
  <pageMargins left="0.31496062992125984" right="0.31496062992125984" top="0.35433070866141736" bottom="0.35433070866141736" header="0.15748031496062992" footer="0.23622047244094491"/>
  <pageSetup orientation="landscape" r:id="rId1"/>
  <ignoredErrors>
    <ignoredError sqref="J6:J17 J19:J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Kapaku</vt:lpstr>
      <vt:lpstr>Aktivet</vt:lpstr>
      <vt:lpstr>Det. &amp; Kapitali</vt:lpstr>
      <vt:lpstr>PASH natyre</vt:lpstr>
      <vt:lpstr>PASH funksion</vt:lpstr>
      <vt:lpstr>PAGJP</vt:lpstr>
      <vt:lpstr>Cash Flow Dir</vt:lpstr>
      <vt:lpstr>Cash Flow Indir </vt:lpstr>
      <vt:lpstr>Ndr. Kapital Ind.</vt:lpstr>
      <vt:lpstr>Ndr. Kapital Kons.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2016-03-22T09:39:43Z</dcterms:modified>
</cp:coreProperties>
</file>