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801" activeTab="1"/>
  </bookViews>
  <sheets>
    <sheet name="Kop." sheetId="23" r:id="rId1"/>
    <sheet name="1-Pasqyra e Pozicioni Financiar" sheetId="17" r:id="rId2"/>
    <sheet name="2.1-Pasqyra e Perform. (natyra)" sheetId="18" r:id="rId3"/>
    <sheet name="3.1-CashFlow (indirekt)" sheetId="22" r:id="rId4"/>
    <sheet name="4-Pasq. e Levizjeve ne Kapital" sheetId="19" r:id="rId5"/>
    <sheet name="Pasqyra aktiveve" sheetId="24" r:id="rId6"/>
    <sheet name="shenime shpjeguese" sheetId="27" r:id="rId7"/>
  </sheets>
  <definedNames>
    <definedName name="_xlnm._FilterDatabase" localSheetId="2" hidden="1">'2.1-Pasqyra e Perform. (natyra)'!$A$9:$B$47</definedName>
    <definedName name="_xlnm.Print_Area" localSheetId="1">'1-Pasqyra e Pozicioni Financiar'!$A$1:$E$120</definedName>
    <definedName name="Z_181386F5_8DAB_4E85_A3D6_B3649233DDF4_.wvu.Cols" localSheetId="1" hidden="1">'1-Pasqyra e Pozicioni Financiar'!#REF!,'1-Pasqyra e Pozicioni Financiar'!#REF!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3" i="17"/>
  <c r="L104" i="27"/>
  <c r="G43" i="24"/>
  <c r="G22" i="19"/>
  <c r="G24" s="1"/>
  <c r="G21"/>
  <c r="L210" i="27"/>
  <c r="L170"/>
  <c r="I160"/>
  <c r="I161" s="1"/>
  <c r="H160"/>
  <c r="H161" s="1"/>
  <c r="L100"/>
  <c r="D12" i="24"/>
  <c r="C30" i="19"/>
  <c r="D30"/>
  <c r="E30"/>
  <c r="F30"/>
  <c r="G30"/>
  <c r="J30"/>
  <c r="L216" i="27"/>
  <c r="B15" i="22"/>
  <c r="D15"/>
  <c r="G161" i="27" l="1"/>
  <c r="L150"/>
  <c r="D18" i="24"/>
  <c r="H14" i="19"/>
  <c r="I12"/>
  <c r="D72" i="22"/>
  <c r="D64"/>
  <c r="D49"/>
  <c r="D42" i="18"/>
  <c r="D33" i="17"/>
  <c r="D79"/>
  <c r="D96"/>
  <c r="D55"/>
  <c r="D111"/>
  <c r="D113" s="1"/>
  <c r="L275" i="27"/>
  <c r="L226"/>
  <c r="L225"/>
  <c r="L224"/>
  <c r="L195"/>
  <c r="L171"/>
  <c r="L139"/>
  <c r="M89"/>
  <c r="G45" i="24"/>
  <c r="F45"/>
  <c r="F44"/>
  <c r="D45"/>
  <c r="D44"/>
  <c r="E34"/>
  <c r="G34"/>
  <c r="D34"/>
  <c r="I10" i="19"/>
  <c r="B49" i="22"/>
  <c r="B64"/>
  <c r="D47" i="18" l="1"/>
  <c r="D57" s="1"/>
  <c r="D11" i="22"/>
  <c r="D37" s="1"/>
  <c r="D66" s="1"/>
  <c r="D69" s="1"/>
  <c r="F34" i="24"/>
  <c r="G44"/>
  <c r="D57" i="17"/>
  <c r="D98"/>
  <c r="D115" s="1"/>
  <c r="L227" i="27"/>
  <c r="B72" i="22"/>
  <c r="B96" i="17"/>
  <c r="B79"/>
  <c r="B55"/>
  <c r="L266" i="27"/>
  <c r="L252"/>
  <c r="D117" i="17" l="1"/>
  <c r="L258" i="27"/>
  <c r="B67" i="22"/>
  <c r="B98" i="17"/>
  <c r="B57"/>
  <c r="B42" i="18" l="1"/>
  <c r="B37" i="22" s="1"/>
  <c r="B66" s="1"/>
  <c r="B69" s="1"/>
  <c r="K10" i="19"/>
  <c r="L184" i="27"/>
  <c r="J161" l="1"/>
  <c r="E45" i="24"/>
  <c r="G50"/>
  <c r="E44"/>
  <c r="H44" s="1"/>
  <c r="F50" l="1"/>
  <c r="H12"/>
  <c r="H17" i="19"/>
  <c r="H24" s="1"/>
  <c r="B55" i="18"/>
  <c r="B47" l="1"/>
  <c r="D42" i="24"/>
  <c r="D43"/>
  <c r="H45"/>
  <c r="D46"/>
  <c r="D47"/>
  <c r="D48"/>
  <c r="D49"/>
  <c r="H27"/>
  <c r="H28"/>
  <c r="H29"/>
  <c r="H30"/>
  <c r="H31"/>
  <c r="B57" i="18" l="1"/>
  <c r="L273" i="27" l="1"/>
  <c r="L277" s="1"/>
  <c r="B111" i="17"/>
  <c r="B113" s="1"/>
  <c r="B115" s="1"/>
  <c r="B117" s="1"/>
  <c r="L218" i="27"/>
  <c r="H27" i="19"/>
  <c r="K161" i="27"/>
  <c r="H30" i="19" l="1"/>
  <c r="H37" s="1"/>
  <c r="L161" i="27"/>
  <c r="D41" i="24"/>
  <c r="D50" s="1"/>
  <c r="H10"/>
  <c r="H11"/>
  <c r="H13"/>
  <c r="H14"/>
  <c r="H15"/>
  <c r="H9"/>
  <c r="H26"/>
  <c r="H25"/>
  <c r="H34" s="1"/>
  <c r="E41"/>
  <c r="E42"/>
  <c r="H42" s="1"/>
  <c r="E43"/>
  <c r="H43" s="1"/>
  <c r="E46"/>
  <c r="H46" s="1"/>
  <c r="E47"/>
  <c r="H47" s="1"/>
  <c r="L260" i="27"/>
  <c r="L194"/>
  <c r="L173"/>
  <c r="L98"/>
  <c r="L206"/>
  <c r="L197"/>
  <c r="L138"/>
  <c r="L132"/>
  <c r="E50" i="24" l="1"/>
  <c r="H50" s="1"/>
  <c r="L256" i="27"/>
  <c r="H41" i="24"/>
  <c r="L192" i="27"/>
  <c r="L267"/>
  <c r="L123"/>
  <c r="L169"/>
  <c r="L147"/>
  <c r="M95"/>
  <c r="M91" s="1"/>
  <c r="L167" l="1"/>
  <c r="I28" i="19" l="1"/>
  <c r="I29"/>
  <c r="I31"/>
  <c r="I32"/>
  <c r="I33"/>
  <c r="J17"/>
  <c r="G17"/>
  <c r="I14"/>
  <c r="I15"/>
  <c r="G18" i="24" l="1"/>
  <c r="F18"/>
  <c r="E18"/>
  <c r="H18" l="1"/>
  <c r="J35" i="19" l="1"/>
  <c r="G35"/>
  <c r="F35"/>
  <c r="D35"/>
  <c r="C35"/>
  <c r="B35"/>
  <c r="I34"/>
  <c r="K34" s="1"/>
  <c r="K33"/>
  <c r="K32"/>
  <c r="K31"/>
  <c r="B30"/>
  <c r="K29"/>
  <c r="K28"/>
  <c r="I26"/>
  <c r="K26" s="1"/>
  <c r="I25"/>
  <c r="K25" s="1"/>
  <c r="J22"/>
  <c r="F22"/>
  <c r="E22"/>
  <c r="E24" s="1"/>
  <c r="D22"/>
  <c r="C22"/>
  <c r="B22"/>
  <c r="I21"/>
  <c r="K21" s="1"/>
  <c r="I20"/>
  <c r="K20" s="1"/>
  <c r="I19"/>
  <c r="K19" s="1"/>
  <c r="I18"/>
  <c r="K18" s="1"/>
  <c r="F17"/>
  <c r="E17"/>
  <c r="D17"/>
  <c r="C17"/>
  <c r="I16"/>
  <c r="K16" s="1"/>
  <c r="K15"/>
  <c r="I13"/>
  <c r="I11"/>
  <c r="K11" s="1"/>
  <c r="K12" s="1"/>
  <c r="J24" l="1"/>
  <c r="J37" s="1"/>
  <c r="D37"/>
  <c r="K13"/>
  <c r="I17"/>
  <c r="B37"/>
  <c r="I22"/>
  <c r="K22" s="1"/>
  <c r="I35"/>
  <c r="K35" s="1"/>
  <c r="K14"/>
  <c r="K17" s="1"/>
  <c r="C37"/>
  <c r="F37"/>
  <c r="I27" l="1"/>
  <c r="I30" s="1"/>
  <c r="K27" l="1"/>
  <c r="K30" l="1"/>
  <c r="K37" s="1"/>
  <c r="E37"/>
  <c r="I37" s="1"/>
  <c r="M74" i="27"/>
  <c r="M72" s="1"/>
</calcChain>
</file>

<file path=xl/sharedStrings.xml><?xml version="1.0" encoding="utf-8"?>
<sst xmlns="http://schemas.openxmlformats.org/spreadsheetml/2006/main" count="693" uniqueCount="482">
  <si>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</si>
  <si>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</si>
  <si>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</si>
  <si>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</si>
  <si>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</si>
  <si>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</si>
  <si>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</si>
  <si>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</si>
  <si>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</si>
  <si>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</si>
  <si>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Raportuese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</si>
  <si>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</si>
  <si>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</si>
  <si>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</si>
  <si>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</si>
  <si>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</si>
  <si>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</si>
  <si>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</si>
  <si>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</si>
  <si>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</si>
  <si>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</si>
  <si>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</si>
  <si>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</si>
  <si>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</si>
  <si>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</si>
  <si>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</si>
  <si>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</si>
  <si>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</si>
  <si>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</si>
  <si>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</si>
  <si>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</si>
  <si>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</si>
  <si>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</si>
  <si>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</si>
  <si>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</si>
  <si>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</si>
  <si>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</si>
  <si>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</si>
  <si>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</si>
  <si>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</si>
  <si>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</si>
  <si>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</si>
  <si>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</si>
  <si>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</si>
  <si>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</si>
  <si>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</si>
  <si>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</si>
  <si>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</si>
  <si>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</si>
  <si>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</si>
  <si>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</si>
  <si>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</si>
  <si>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</si>
  <si>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</si>
  <si>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</si>
  <si>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</si>
  <si>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</si>
  <si>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</si>
  <si>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</si>
  <si>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</si>
  <si>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</si>
  <si>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</si>
  <si>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</si>
  <si>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</si>
  <si>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</si>
  <si>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</si>
  <si>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</si>
  <si>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</si>
  <si>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</si>
  <si>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</si>
  <si>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</si>
  <si>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</si>
  <si>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</si>
  <si>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</si>
  <si>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</si>
  <si>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</si>
  <si>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</si>
  <si>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</si>
  <si>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</si>
  <si>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</si>
  <si>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</si>
  <si>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</si>
  <si>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</si>
  <si>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</si>
  <si>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</si>
  <si>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</si>
  <si>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</si>
  <si>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</si>
  <si>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</si>
  <si>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</si>
  <si>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</si>
  <si>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</si>
  <si>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</si>
  <si>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</si>
  <si>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</si>
  <si>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</si>
  <si>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</si>
  <si>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</si>
  <si>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</si>
  <si>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</si>
  <si>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</si>
  <si>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</si>
  <si>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</si>
  <si>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</si>
  <si>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</si>
  <si>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</si>
  <si>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</si>
  <si>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</si>
  <si>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</si>
  <si>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</si>
  <si>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</si>
  <si>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</si>
  <si>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</si>
  <si>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</si>
  <si>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</si>
  <si>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</si>
  <si>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</si>
  <si>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</si>
  <si>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</si>
  <si>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</si>
  <si>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</si>
  <si>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</si>
  <si>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</si>
  <si>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</si>
  <si>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</si>
  <si>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</si>
  <si>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</si>
  <si>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</si>
  <si>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</si>
  <si>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</si>
  <si>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</si>
  <si>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</si>
  <si>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</si>
  <si>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</si>
  <si>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</si>
  <si>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</si>
  <si>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</si>
  <si>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</si>
  <si>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</si>
  <si>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</si>
  <si>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</si>
  <si>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</si>
  <si>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</si>
  <si>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</si>
  <si>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</si>
  <si>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</si>
  <si>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</si>
  <si>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</si>
  <si>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</si>
  <si>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</si>
  <si>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</si>
  <si>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</si>
  <si>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</si>
  <si>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</si>
  <si>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</si>
  <si>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</si>
  <si>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</si>
  <si>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</si>
  <si>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</si>
  <si>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</si>
  <si>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</si>
  <si>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</si>
  <si>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</si>
  <si>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</si>
  <si>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</si>
  <si>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</si>
  <si>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</si>
  <si>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</si>
  <si>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</si>
  <si>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</si>
  <si>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</si>
  <si>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</si>
  <si>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</si>
  <si>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</si>
  <si>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</si>
  <si>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</si>
  <si>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</si>
  <si>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</si>
  <si>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</si>
  <si>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</si>
  <si>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</si>
  <si>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</si>
  <si>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</si>
  <si>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</si>
  <si>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</si>
  <si>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</si>
  <si>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</si>
  <si>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</si>
  <si>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</si>
  <si>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</si>
  <si>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</si>
  <si>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</si>
  <si>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</si>
  <si>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</si>
  <si>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</si>
  <si>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</si>
  <si>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</si>
  <si>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</si>
  <si>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</si>
  <si>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</si>
  <si>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</si>
  <si>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</si>
  <si>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</si>
  <si>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</si>
  <si>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Interesa te arketueshem dhe te ardhura te tjera te ngjashme nga njesi ekonomike brenda grupit *+kurs krmbimi</t>
  </si>
  <si>
    <t>Shpenzime interesi dhe shpenzime te ngjashme+kembim</t>
  </si>
  <si>
    <t xml:space="preserve">Te tjera </t>
  </si>
  <si>
    <t>Shpenzime te konstatuara te shtyra</t>
  </si>
  <si>
    <t>Te ardhura te konstatuara te shtyra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</si>
  <si>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</si>
  <si>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</si>
  <si>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</si>
  <si>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</si>
  <si>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</si>
  <si>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</si>
  <si>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</si>
  <si>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</si>
  <si>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25/2018 Date 10.05.2018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</si>
  <si>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</si>
  <si>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</si>
  <si>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</si>
  <si>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</si>
  <si>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</si>
  <si>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</si>
  <si>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</si>
  <si>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</si>
  <si>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</si>
  <si>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</si>
  <si>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</si>
  <si>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</si>
  <si>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Emertimi</t>
  </si>
  <si>
    <t>Sasia</t>
  </si>
  <si>
    <t>Gjendje</t>
  </si>
  <si>
    <t>Prodhim</t>
  </si>
  <si>
    <t>Shtesa</t>
  </si>
  <si>
    <t>Paksime</t>
  </si>
  <si>
    <t xml:space="preserve">          Gjendje</t>
  </si>
  <si>
    <t>Toka</t>
  </si>
  <si>
    <t>Ndertime</t>
  </si>
  <si>
    <t>Makineri,paisje</t>
  </si>
  <si>
    <t>Mjete transporti</t>
  </si>
  <si>
    <t>kompjuterike</t>
  </si>
  <si>
    <t>Zyre</t>
  </si>
  <si>
    <t xml:space="preserve">             TOTALI</t>
  </si>
  <si>
    <t>Administratori</t>
  </si>
  <si>
    <t>Pasqyra   e   te   Ardhurave   dhe   Shpenzimeve</t>
  </si>
  <si>
    <t>●</t>
  </si>
  <si>
    <t>fitime nga kembime valutore</t>
  </si>
  <si>
    <t>Shuma</t>
  </si>
  <si>
    <t>Shpenzimet perbehen nga</t>
  </si>
  <si>
    <t>Fitimi i ushtrimit</t>
  </si>
  <si>
    <t>Shpenzime te pa zbriteshme</t>
  </si>
  <si>
    <t>Fitimi para tatimit</t>
  </si>
  <si>
    <t>Në shpenzimet e pazbritëshme  përfshihen zërat e mëposhtëm:</t>
  </si>
  <si>
    <t>Referenca</t>
  </si>
  <si>
    <t>S H E N I M E T          S P J E G U E S E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</si>
  <si>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</si>
  <si>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</si>
  <si>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</si>
  <si>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</si>
  <si>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</si>
  <si>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</si>
  <si>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</si>
  <si>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</si>
  <si>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</si>
  <si>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</si>
  <si>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</si>
  <si>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</si>
  <si>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</si>
  <si>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>transaksionet ekonomike te veta.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</si>
  <si>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</si>
  <si>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</si>
  <si>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</si>
  <si>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>shpenzimeve ka vetem ne rastet qe lejohen nga SKK.</t>
  </si>
  <si>
    <t xml:space="preserve">        4.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</si>
  <si>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</si>
  <si>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</si>
  <si>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5. Materialiteti eshte vleresuar nga ana jone dhe ne baze te tij Pasqyrat Financiare</t>
  </si>
  <si>
    <t>jane hartuar vetem per zera materiale.</t>
  </si>
  <si>
    <t xml:space="preserve">        6.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</si>
  <si>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</si>
  <si>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</si>
  <si>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</si>
  <si>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</si>
  <si>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</si>
  <si>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</si>
  <si>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</si>
  <si>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</si>
  <si>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</si>
  <si>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</si>
  <si>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</si>
  <si>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</si>
  <si>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</si>
  <si>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</si>
  <si>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</si>
  <si>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</si>
  <si>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</si>
  <si>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</si>
  <si>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</si>
  <si>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</si>
  <si>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</si>
  <si>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</si>
  <si>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</si>
  <si>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</si>
  <si>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</si>
  <si>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) njesia ekonomike raportuese ka percaktuar</t>
  </si>
  <si>
    <t>si metode te amortizimit ate lineare me normen e amortizimit 15 % ne vit.</t>
  </si>
  <si>
    <t>B</t>
  </si>
  <si>
    <t>Shënimet qe shpjegojnë zërat e ndryshëm të pasqyrave financiare</t>
  </si>
  <si>
    <t>I</t>
  </si>
  <si>
    <t>AKTIVET  AFAT SHKURTERA</t>
  </si>
  <si>
    <t>Aktivet  monetare</t>
  </si>
  <si>
    <t>Banka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</si>
  <si>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</si>
  <si>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</si>
  <si>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</si>
  <si>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</si>
  <si>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</si>
  <si>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</si>
  <si>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</si>
  <si>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</si>
  <si>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Arka</t>
  </si>
  <si>
    <t>E M E R T I M I</t>
  </si>
  <si>
    <t>Arka ne Leke</t>
  </si>
  <si>
    <t>Të drejta të arkëtueshme</t>
  </si>
  <si>
    <t>Nga aktiviteti i shfrytëzimit</t>
  </si>
  <si>
    <t>Kliente per mallra,produkte e sherbime</t>
  </si>
  <si>
    <t>&gt;</t>
  </si>
  <si>
    <t xml:space="preserve">     Fatura te pa likuiduara nen nje vit</t>
  </si>
  <si>
    <t xml:space="preserve">     Fatura te pa likuiduara mbi nje vit</t>
  </si>
  <si>
    <t xml:space="preserve">     Zhvleresimi i te drejtave dhe detyrimeve</t>
  </si>
  <si>
    <t xml:space="preserve">Të tjera 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</si>
  <si>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</si>
  <si>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</si>
  <si>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</si>
  <si>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</si>
  <si>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</si>
  <si>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</si>
  <si>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Të  tjera  tatime për  t’u  paguar  dhe  për  t’u  kthyer</t>
  </si>
  <si>
    <t>Tatimi në burim (teprica debitore)</t>
  </si>
  <si>
    <t>Të drejta dhe detyrime ndaj ortakëve dhe aksionerëve (teprtica debitore)</t>
  </si>
  <si>
    <t>Të drejta për t’u arkëtuar nga shitjet e letrave me vlerë</t>
  </si>
  <si>
    <t>Qera financiare (kur është afatshkurtër dhe ka tepricë debitore)</t>
  </si>
  <si>
    <t>Debitorë të tjerë, kreditorë të tjerë (dogana teprica debitore)</t>
  </si>
  <si>
    <t>Llogari të përkohshme ose në pritje (tepricë debitore)</t>
  </si>
  <si>
    <t>Zhvlerësim i të drejtave dhe detyrimeve (i detajuar per çdo ze si me siper)</t>
  </si>
  <si>
    <t>Inventarët</t>
  </si>
  <si>
    <t>Lëndë e parë dhe materiale të konsumueshme</t>
  </si>
  <si>
    <t>Materiale ndihmës</t>
  </si>
  <si>
    <t>Lëndë djegëse</t>
  </si>
  <si>
    <t>Pjesë ndërrimi</t>
  </si>
  <si>
    <t>Materiale ambalazhimi</t>
  </si>
  <si>
    <t>Materiale të tjera</t>
  </si>
  <si>
    <t xml:space="preserve">Produkte të gatshme </t>
  </si>
  <si>
    <t>Produkte të ndërmjetëm</t>
  </si>
  <si>
    <t>Produkte të gatshëm</t>
  </si>
  <si>
    <t>Nënprodukte dhe produkte mbeturinë</t>
  </si>
  <si>
    <t>Zhvlerësimi i produkteve të gatshëm</t>
  </si>
  <si>
    <t xml:space="preserve">Mallra                                                        </t>
  </si>
  <si>
    <t>Zhvlerësimi i mallrave dhe (produkteve) për shitje</t>
  </si>
  <si>
    <t>II</t>
  </si>
  <si>
    <t>AKTIVET AFATGJATA</t>
  </si>
  <si>
    <t xml:space="preserve">Aktivet  financiare </t>
  </si>
  <si>
    <t>Aktive  materiale</t>
  </si>
  <si>
    <t>Toka dhe ndërtesa</t>
  </si>
  <si>
    <t xml:space="preserve">Të tjera Instalime dhe pajisje </t>
  </si>
  <si>
    <t>Pajisje kompjuterike</t>
  </si>
  <si>
    <t>Analiza e posteve te amortizushme</t>
  </si>
  <si>
    <t>Viti raportues</t>
  </si>
  <si>
    <t>Viti paraardhes</t>
  </si>
  <si>
    <t>Vlera</t>
  </si>
  <si>
    <t>Amortizimi</t>
  </si>
  <si>
    <t>Vl.mbetur</t>
  </si>
  <si>
    <t>Toka e ndërtesa</t>
  </si>
  <si>
    <t>Impiante e makineri</t>
  </si>
  <si>
    <t xml:space="preserve">Të tjera Ins. pajisje </t>
  </si>
  <si>
    <t>III</t>
  </si>
  <si>
    <t>DETYRIMET    DHE  KAPITALI</t>
  </si>
  <si>
    <t>Detyrime afatshkurtra:</t>
  </si>
  <si>
    <t>13.4</t>
  </si>
  <si>
    <t>Të pagueshme për aktivitetin e shfrytëzimit</t>
  </si>
  <si>
    <t>Furnitorë për mallra, produkte e shërbime</t>
  </si>
  <si>
    <t>Debitorë të tjerë, kreditorë të tjerë</t>
  </si>
  <si>
    <t>13.8</t>
  </si>
  <si>
    <t>Të pagueshme ndaj punonjësve dhe sigurimeve shoqërore/shëndetsore</t>
  </si>
  <si>
    <t>Paga dhe shpërblime</t>
  </si>
  <si>
    <t>Paradhënie për punonjësit</t>
  </si>
  <si>
    <t>Sigurime shoqërore dhe shëndetsore</t>
  </si>
  <si>
    <t>Organizma të tjera shoqërore</t>
  </si>
  <si>
    <t>Detyrime të tjera</t>
  </si>
  <si>
    <t>13.9</t>
  </si>
  <si>
    <t>Të pagueshme për detyrimet tatimore</t>
  </si>
  <si>
    <t>Akciza</t>
  </si>
  <si>
    <t>Tatim mbi të ardhurat personale</t>
  </si>
  <si>
    <t>Tatime të tjera për punonjësit</t>
  </si>
  <si>
    <t>Tatim mbi fitimin</t>
  </si>
  <si>
    <t>Shteti- TVSh për t’u paguar</t>
  </si>
  <si>
    <t>Të tjera tatime pët’u paguar dhe për t’u kthyer (teprica kreditore)</t>
  </si>
  <si>
    <t>Detyrime afatgjata:</t>
  </si>
  <si>
    <t>17.2</t>
  </si>
  <si>
    <t>Detyrime ndaj institucioneve të kredisë</t>
  </si>
  <si>
    <t>Huamarrje afatgjata</t>
  </si>
  <si>
    <t>17.8</t>
  </si>
  <si>
    <t>Të tjera të pagueshme</t>
  </si>
  <si>
    <t>Të tjera  detyrime te pagueshme mbi nje vit</t>
  </si>
  <si>
    <t>Dividendë për t’u paguar mbi nje vit</t>
  </si>
  <si>
    <t xml:space="preserve">Të pagueshme për shpenzime të konstatuara </t>
  </si>
  <si>
    <t>Të ardhura të shtyra</t>
  </si>
  <si>
    <t>Shuma:</t>
  </si>
  <si>
    <t>Provizione:</t>
  </si>
  <si>
    <t>Detyrime tatimore të shtyra</t>
  </si>
  <si>
    <t>Kapitali i Nënshkruar</t>
  </si>
  <si>
    <t>Rezerva rivlerësimi</t>
  </si>
  <si>
    <t>Rezerva të tjera</t>
  </si>
  <si>
    <t>26.1</t>
  </si>
  <si>
    <t xml:space="preserve">Rezerva ligjore </t>
  </si>
  <si>
    <t>26.2</t>
  </si>
  <si>
    <t>26.3</t>
  </si>
  <si>
    <t xml:space="preserve">Fitimi i pashpërndarë </t>
  </si>
  <si>
    <t>Fitim / Humbja e  Vitit</t>
  </si>
  <si>
    <t xml:space="preserve">Pasqyra  e  Ndryshimeve  ne  Kapital  </t>
  </si>
  <si>
    <t xml:space="preserve">Fitimi (humbja) neto e vitit financiar </t>
  </si>
  <si>
    <t>Rezervat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</si>
  <si>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</si>
  <si>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</si>
  <si>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</si>
  <si>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</si>
  <si>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Per Drejtimin  e Njesise  Ekonomike</t>
  </si>
  <si>
    <t>Paga cash</t>
  </si>
  <si>
    <t>Te ardhurat perbehen nga</t>
  </si>
  <si>
    <t xml:space="preserve">shitje mallra dhe sherbime </t>
  </si>
  <si>
    <t>fitimi I pashperndare</t>
  </si>
  <si>
    <t>gjate periudhes rraportuese dhe qe korigjim nuk ka.</t>
  </si>
  <si>
    <t>Gabime materiale te ndodhura ne periudhat kontabel te mepareshme te konstatuara</t>
  </si>
  <si>
    <t xml:space="preserve">Të tjera shpenzime </t>
  </si>
  <si>
    <t xml:space="preserve">Shpenzime të sigurimeve shoqërore/shëndetsore </t>
  </si>
  <si>
    <t xml:space="preserve">Shpenzime interesi dhe shpenzime  të ngjashme </t>
  </si>
  <si>
    <t xml:space="preserve">Gjoba </t>
  </si>
  <si>
    <t>Shpenzime te panjohura</t>
  </si>
  <si>
    <t>Raiffeisen</t>
  </si>
  <si>
    <t>LEK</t>
  </si>
  <si>
    <t>BKT</t>
  </si>
  <si>
    <t>Intesa Sanpalo</t>
  </si>
  <si>
    <t>Tirana</t>
  </si>
  <si>
    <t>Credins</t>
  </si>
  <si>
    <t>Fitimi i vitit financiar</t>
  </si>
  <si>
    <t>EUR</t>
  </si>
  <si>
    <t xml:space="preserve">     Kuadri ligjor: Ligjit 25/2018 date 10/05/2018 "Per Kontabilitetin dhe Pasqyrat Financiare"</t>
  </si>
  <si>
    <t>Blerje/shpenzime mallrash/sherbimesh</t>
  </si>
  <si>
    <t>Qira</t>
  </si>
  <si>
    <t>Shpenzime bankare</t>
  </si>
  <si>
    <t>te ardhura te tjera</t>
  </si>
  <si>
    <t>Paraardhese</t>
  </si>
  <si>
    <t xml:space="preserve">Mirmbajtje riparime </t>
  </si>
  <si>
    <t>Siguracion</t>
  </si>
  <si>
    <t xml:space="preserve">Transferime, udhetime, dieta </t>
  </si>
  <si>
    <t>Shpenzime postare dhe telekomunikacioni</t>
  </si>
  <si>
    <t xml:space="preserve">Taksa dhe tarifa vendore </t>
  </si>
  <si>
    <t xml:space="preserve">Taksa dhe tarifa te tjera </t>
  </si>
  <si>
    <t>Taksa regjistrimi</t>
  </si>
  <si>
    <t>Shpenzime te tjera operative</t>
  </si>
  <si>
    <t>&gt;Viti 2020 (paradhenie e marre)</t>
  </si>
  <si>
    <t>&gt;Viti 2019 (paradhenie e marre)</t>
  </si>
  <si>
    <t>&gt;Viti 2018 (paradhenie e marre)</t>
  </si>
  <si>
    <t>Viti   2022</t>
  </si>
  <si>
    <t>01.01.2022</t>
  </si>
  <si>
    <t>31.12.2022</t>
  </si>
  <si>
    <t>Pasqyrat financiare te vitit 2022</t>
  </si>
  <si>
    <t>Aktivet Afatgjata Materiale  me vlere fillestare   2022</t>
  </si>
  <si>
    <t>Amortizimi A.A.Materiale   2022</t>
  </si>
  <si>
    <t>Vlera Kontabel Neto e A.A.Materiale  2022</t>
  </si>
  <si>
    <t>Gjoba dhe kamatvonesa</t>
  </si>
  <si>
    <t>ILIR BEJDOLLI</t>
  </si>
  <si>
    <t>M11810505V</t>
  </si>
  <si>
    <t>L.18, DURRES</t>
  </si>
  <si>
    <t>10.06.2021</t>
  </si>
  <si>
    <t>PUNIME NDERTIMI</t>
  </si>
  <si>
    <t>27/03/2023</t>
  </si>
  <si>
    <t>emri  ILIR BEJDOLLI</t>
  </si>
  <si>
    <t>NIPT M11810505V</t>
  </si>
  <si>
    <t>BANKA NE LEK</t>
  </si>
  <si>
    <t>QKB</t>
  </si>
</sst>
</file>

<file path=xl/styles.xml><?xml version="1.0" encoding="utf-8"?>
<styleSheet xmlns="http://schemas.openxmlformats.org/spreadsheetml/2006/main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.0"/>
  </numFmts>
  <fonts count="21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b/>
      <u/>
      <sz val="14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7"/>
      <name val="Arial"/>
      <family val="2"/>
    </font>
    <font>
      <b/>
      <i/>
      <u/>
      <sz val="10"/>
      <name val="Arial"/>
      <family val="2"/>
    </font>
    <font>
      <sz val="10"/>
      <name val="MS Sans Serif"/>
      <family val="2"/>
    </font>
    <font>
      <sz val="10"/>
      <color rgb="FFFF0000"/>
      <name val="Arial"/>
      <family val="2"/>
    </font>
    <font>
      <sz val="11"/>
      <color rgb="FFFF0000"/>
      <name val="Times New Roman"/>
      <family val="1"/>
    </font>
    <font>
      <i/>
      <sz val="9"/>
      <name val="Arial"/>
      <family val="2"/>
    </font>
    <font>
      <sz val="11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0" fontId="20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171" fontId="191" fillId="0" borderId="0" applyFont="0" applyFill="0" applyBorder="0" applyAlignment="0" applyProtection="0"/>
  </cellStyleXfs>
  <cellXfs count="409">
    <xf numFmtId="0" fontId="0" fillId="0" borderId="0" xfId="0"/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7" fillId="0" borderId="0" xfId="3507" applyFont="1" applyAlignment="1">
      <alignment vertical="center"/>
    </xf>
    <xf numFmtId="0" fontId="168" fillId="0" borderId="0" xfId="3507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1" fillId="0" borderId="0" xfId="0" applyNumberFormat="1" applyFont="1" applyAlignment="1">
      <alignment horizontal="center" vertical="center"/>
    </xf>
    <xf numFmtId="0" fontId="169" fillId="0" borderId="0" xfId="0" applyFont="1"/>
    <xf numFmtId="3" fontId="172" fillId="0" borderId="0" xfId="0" applyNumberFormat="1" applyFont="1" applyAlignment="1">
      <alignment vertical="center"/>
    </xf>
    <xf numFmtId="0" fontId="171" fillId="0" borderId="0" xfId="3275" applyFont="1" applyAlignment="1">
      <alignment horizontal="left" vertical="center"/>
    </xf>
    <xf numFmtId="0" fontId="173" fillId="0" borderId="0" xfId="0" applyFont="1"/>
    <xf numFmtId="0" fontId="174" fillId="0" borderId="0" xfId="0" applyFont="1" applyAlignment="1">
      <alignment wrapText="1"/>
    </xf>
    <xf numFmtId="0" fontId="169" fillId="0" borderId="0" xfId="0" applyFont="1" applyAlignment="1">
      <alignment wrapText="1"/>
    </xf>
    <xf numFmtId="37" fontId="172" fillId="0" borderId="0" xfId="0" applyNumberFormat="1" applyFont="1" applyAlignment="1">
      <alignment vertical="center"/>
    </xf>
    <xf numFmtId="0" fontId="171" fillId="0" borderId="0" xfId="3275" applyFont="1" applyAlignment="1">
      <alignment vertical="center"/>
    </xf>
    <xf numFmtId="37" fontId="173" fillId="0" borderId="0" xfId="0" applyNumberFormat="1" applyFont="1"/>
    <xf numFmtId="0" fontId="170" fillId="0" borderId="0" xfId="0" applyFont="1"/>
    <xf numFmtId="0" fontId="176" fillId="0" borderId="0" xfId="3507" applyFont="1" applyAlignment="1">
      <alignment vertical="center"/>
    </xf>
    <xf numFmtId="37" fontId="176" fillId="0" borderId="0" xfId="3507" applyNumberFormat="1" applyFont="1" applyAlignment="1">
      <alignment vertical="center"/>
    </xf>
    <xf numFmtId="37" fontId="171" fillId="0" borderId="0" xfId="0" applyNumberFormat="1" applyFont="1" applyAlignment="1">
      <alignment vertical="center"/>
    </xf>
    <xf numFmtId="0" fontId="177" fillId="0" borderId="0" xfId="0" applyFont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/>
    <xf numFmtId="37" fontId="178" fillId="0" borderId="0" xfId="0" applyNumberFormat="1" applyFont="1" applyAlignment="1">
      <alignment horizontal="right"/>
    </xf>
    <xf numFmtId="0" fontId="175" fillId="0" borderId="0" xfId="0" applyFont="1" applyAlignment="1">
      <alignment horizontal="left" wrapText="1" indent="2"/>
    </xf>
    <xf numFmtId="0" fontId="169" fillId="0" borderId="0" xfId="0" applyFont="1" applyAlignment="1">
      <alignment vertical="top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0" fontId="169" fillId="0" borderId="16" xfId="0" applyFont="1" applyBorder="1" applyAlignment="1">
      <alignment wrapText="1"/>
    </xf>
    <xf numFmtId="37" fontId="173" fillId="0" borderId="16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 vertical="center"/>
    </xf>
    <xf numFmtId="0" fontId="174" fillId="0" borderId="0" xfId="6592" applyFont="1" applyAlignment="1">
      <alignment wrapText="1"/>
    </xf>
    <xf numFmtId="0" fontId="173" fillId="0" borderId="0" xfId="6592" applyFont="1"/>
    <xf numFmtId="37" fontId="173" fillId="0" borderId="0" xfId="6592" applyNumberFormat="1" applyFont="1" applyAlignment="1">
      <alignment horizontal="right"/>
    </xf>
    <xf numFmtId="37" fontId="178" fillId="0" borderId="16" xfId="6592" applyNumberFormat="1" applyFont="1" applyBorder="1" applyAlignment="1">
      <alignment horizontal="right"/>
    </xf>
    <xf numFmtId="0" fontId="180" fillId="0" borderId="0" xfId="6592" applyFont="1" applyAlignment="1">
      <alignment wrapText="1"/>
    </xf>
    <xf numFmtId="0" fontId="179" fillId="0" borderId="0" xfId="6592" applyFont="1"/>
    <xf numFmtId="0" fontId="169" fillId="0" borderId="0" xfId="6592" applyFont="1" applyAlignment="1">
      <alignment horizontal="center" wrapText="1"/>
    </xf>
    <xf numFmtId="0" fontId="169" fillId="0" borderId="0" xfId="6593" applyFont="1" applyFill="1" applyBorder="1"/>
    <xf numFmtId="0" fontId="174" fillId="0" borderId="0" xfId="6592" applyFont="1"/>
    <xf numFmtId="0" fontId="169" fillId="0" borderId="0" xfId="6592" applyFont="1" applyAlignment="1">
      <alignment horizontal="right" wrapText="1"/>
    </xf>
    <xf numFmtId="0" fontId="174" fillId="0" borderId="0" xfId="6593" applyFont="1" applyFill="1" applyBorder="1"/>
    <xf numFmtId="37" fontId="174" fillId="0" borderId="0" xfId="6594" applyNumberFormat="1" applyFont="1" applyBorder="1" applyAlignment="1">
      <alignment horizontal="right"/>
    </xf>
    <xf numFmtId="37" fontId="174" fillId="0" borderId="0" xfId="6594" applyNumberFormat="1" applyFont="1" applyFill="1" applyBorder="1" applyAlignment="1" applyProtection="1">
      <alignment horizontal="right" wrapText="1"/>
    </xf>
    <xf numFmtId="0" fontId="183" fillId="0" borderId="0" xfId="6592" applyFont="1" applyAlignment="1">
      <alignment vertical="center"/>
    </xf>
    <xf numFmtId="0" fontId="181" fillId="0" borderId="0" xfId="6592" applyFont="1" applyAlignment="1">
      <alignment vertical="center"/>
    </xf>
    <xf numFmtId="37" fontId="174" fillId="0" borderId="0" xfId="6594" applyNumberFormat="1" applyFont="1" applyFill="1" applyBorder="1" applyAlignment="1">
      <alignment horizontal="right"/>
    </xf>
    <xf numFmtId="37" fontId="169" fillId="0" borderId="26" xfId="6594" applyNumberFormat="1" applyFont="1" applyBorder="1" applyAlignment="1">
      <alignment horizontal="right"/>
    </xf>
    <xf numFmtId="0" fontId="183" fillId="0" borderId="0" xfId="6592" applyFont="1" applyAlignment="1">
      <alignment vertical="top" wrapText="1"/>
    </xf>
    <xf numFmtId="0" fontId="181" fillId="0" borderId="0" xfId="6592" applyFont="1" applyAlignment="1">
      <alignment vertical="top" wrapText="1"/>
    </xf>
    <xf numFmtId="37" fontId="178" fillId="0" borderId="26" xfId="6592" applyNumberFormat="1" applyFont="1" applyBorder="1" applyAlignment="1">
      <alignment horizontal="right"/>
    </xf>
    <xf numFmtId="0" fontId="181" fillId="0" borderId="0" xfId="6592" applyFont="1" applyAlignment="1">
      <alignment vertical="top"/>
    </xf>
    <xf numFmtId="37" fontId="178" fillId="59" borderId="16" xfId="6592" applyNumberFormat="1" applyFont="1" applyFill="1" applyBorder="1" applyAlignment="1">
      <alignment horizontal="right"/>
    </xf>
    <xf numFmtId="0" fontId="183" fillId="0" borderId="0" xfId="6592" applyFont="1"/>
    <xf numFmtId="37" fontId="173" fillId="0" borderId="0" xfId="6592" applyNumberFormat="1" applyFont="1"/>
    <xf numFmtId="0" fontId="181" fillId="60" borderId="0" xfId="6592" applyFont="1" applyFill="1" applyAlignment="1">
      <alignment vertical="top"/>
    </xf>
    <xf numFmtId="0" fontId="169" fillId="60" borderId="0" xfId="0" applyFont="1" applyFill="1" applyAlignment="1">
      <alignment wrapText="1"/>
    </xf>
    <xf numFmtId="0" fontId="175" fillId="60" borderId="0" xfId="0" applyFont="1" applyFill="1" applyAlignment="1">
      <alignment horizontal="left" wrapText="1" indent="2"/>
    </xf>
    <xf numFmtId="37" fontId="173" fillId="61" borderId="0" xfId="6592" applyNumberFormat="1" applyFont="1" applyFill="1" applyAlignment="1">
      <alignment horizontal="right"/>
    </xf>
    <xf numFmtId="0" fontId="169" fillId="0" borderId="0" xfId="3275" applyFont="1" applyAlignment="1">
      <alignment vertical="top" wrapText="1"/>
    </xf>
    <xf numFmtId="168" fontId="176" fillId="0" borderId="0" xfId="3507" applyNumberFormat="1" applyFont="1" applyAlignment="1">
      <alignment vertical="center"/>
    </xf>
    <xf numFmtId="0" fontId="169" fillId="59" borderId="0" xfId="0" applyFont="1" applyFill="1" applyAlignment="1">
      <alignment horizontal="left" wrapText="1"/>
    </xf>
    <xf numFmtId="0" fontId="174" fillId="0" borderId="0" xfId="0" applyFont="1" applyAlignment="1">
      <alignment horizontal="left" wrapText="1"/>
    </xf>
    <xf numFmtId="0" fontId="174" fillId="0" borderId="0" xfId="0" applyFont="1" applyAlignment="1">
      <alignment horizontal="left" wrapText="1" indent="2"/>
    </xf>
    <xf numFmtId="0" fontId="174" fillId="0" borderId="0" xfId="0" applyFont="1" applyAlignment="1">
      <alignment horizontal="left" indent="2"/>
    </xf>
    <xf numFmtId="0" fontId="175" fillId="0" borderId="0" xfId="0" applyFont="1" applyAlignment="1">
      <alignment wrapText="1"/>
    </xf>
    <xf numFmtId="38" fontId="173" fillId="0" borderId="0" xfId="0" applyNumberFormat="1" applyFont="1"/>
    <xf numFmtId="0" fontId="12" fillId="0" borderId="0" xfId="0" applyFont="1"/>
    <xf numFmtId="0" fontId="12" fillId="0" borderId="27" xfId="0" applyFont="1" applyBorder="1"/>
    <xf numFmtId="0" fontId="12" fillId="0" borderId="26" xfId="0" applyFont="1" applyBorder="1"/>
    <xf numFmtId="0" fontId="12" fillId="0" borderId="28" xfId="0" applyFont="1" applyBorder="1"/>
    <xf numFmtId="0" fontId="185" fillId="0" borderId="29" xfId="0" applyFont="1" applyBorder="1"/>
    <xf numFmtId="0" fontId="185" fillId="0" borderId="0" xfId="0" applyFont="1"/>
    <xf numFmtId="0" fontId="185" fillId="0" borderId="30" xfId="0" applyFont="1" applyBorder="1"/>
    <xf numFmtId="0" fontId="185" fillId="0" borderId="31" xfId="0" applyFont="1" applyBorder="1"/>
    <xf numFmtId="0" fontId="185" fillId="0" borderId="15" xfId="0" applyFont="1" applyBorder="1"/>
    <xf numFmtId="0" fontId="185" fillId="0" borderId="0" xfId="0" applyFont="1" applyAlignment="1">
      <alignment horizontal="center"/>
    </xf>
    <xf numFmtId="0" fontId="12" fillId="0" borderId="29" xfId="0" applyFont="1" applyBorder="1"/>
    <xf numFmtId="0" fontId="12" fillId="0" borderId="31" xfId="0" applyFont="1" applyBorder="1"/>
    <xf numFmtId="0" fontId="187" fillId="0" borderId="0" xfId="0" applyFont="1" applyAlignment="1">
      <alignment horizontal="center"/>
    </xf>
    <xf numFmtId="0" fontId="188" fillId="0" borderId="29" xfId="0" applyFont="1" applyBorder="1"/>
    <xf numFmtId="0" fontId="188" fillId="0" borderId="0" xfId="0" applyFont="1"/>
    <xf numFmtId="0" fontId="188" fillId="0" borderId="31" xfId="0" applyFont="1" applyBorder="1"/>
    <xf numFmtId="0" fontId="12" fillId="0" borderId="32" xfId="0" applyFont="1" applyBorder="1"/>
    <xf numFmtId="0" fontId="12" fillId="0" borderId="30" xfId="0" applyFont="1" applyBorder="1"/>
    <xf numFmtId="0" fontId="12" fillId="0" borderId="33" xfId="0" applyFont="1" applyBorder="1"/>
    <xf numFmtId="0" fontId="189" fillId="0" borderId="0" xfId="0" applyFont="1"/>
    <xf numFmtId="0" fontId="0" fillId="0" borderId="30" xfId="0" applyBorder="1"/>
    <xf numFmtId="0" fontId="0" fillId="0" borderId="34" xfId="0" applyBorder="1" applyAlignment="1">
      <alignment horizontal="center"/>
    </xf>
    <xf numFmtId="1" fontId="0" fillId="0" borderId="0" xfId="0" applyNumberFormat="1"/>
    <xf numFmtId="3" fontId="191" fillId="0" borderId="0" xfId="6597" applyNumberFormat="1" applyFill="1" applyBorder="1"/>
    <xf numFmtId="3" fontId="0" fillId="0" borderId="0" xfId="0" applyNumberFormat="1"/>
    <xf numFmtId="37" fontId="166" fillId="0" borderId="0" xfId="0" applyNumberFormat="1" applyFont="1"/>
    <xf numFmtId="0" fontId="194" fillId="0" borderId="34" xfId="0" applyFont="1" applyBorder="1" applyAlignment="1">
      <alignment horizontal="center"/>
    </xf>
    <xf numFmtId="3" fontId="185" fillId="0" borderId="34" xfId="6597" applyNumberFormat="1" applyFont="1" applyBorder="1"/>
    <xf numFmtId="3" fontId="194" fillId="0" borderId="34" xfId="0" applyNumberFormat="1" applyFont="1" applyBorder="1"/>
    <xf numFmtId="0" fontId="185" fillId="0" borderId="34" xfId="0" applyFont="1" applyBorder="1"/>
    <xf numFmtId="0" fontId="195" fillId="0" borderId="34" xfId="0" applyFont="1" applyBorder="1"/>
    <xf numFmtId="0" fontId="194" fillId="0" borderId="34" xfId="0" applyFont="1" applyBorder="1"/>
    <xf numFmtId="0" fontId="185" fillId="0" borderId="34" xfId="0" applyFont="1" applyBorder="1" applyAlignment="1">
      <alignment horizontal="center"/>
    </xf>
    <xf numFmtId="14" fontId="185" fillId="0" borderId="34" xfId="0" applyNumberFormat="1" applyFont="1" applyBorder="1" applyAlignment="1">
      <alignment horizontal="center"/>
    </xf>
    <xf numFmtId="14" fontId="194" fillId="0" borderId="34" xfId="0" applyNumberFormat="1" applyFont="1" applyBorder="1"/>
    <xf numFmtId="0" fontId="12" fillId="0" borderId="34" xfId="0" applyFont="1" applyBorder="1" applyAlignment="1">
      <alignment vertical="center"/>
    </xf>
    <xf numFmtId="0" fontId="79" fillId="0" borderId="0" xfId="0" applyFont="1"/>
    <xf numFmtId="0" fontId="185" fillId="0" borderId="34" xfId="0" applyFont="1" applyBorder="1" applyAlignment="1">
      <alignment vertical="center"/>
    </xf>
    <xf numFmtId="0" fontId="185" fillId="0" borderId="34" xfId="0" applyFont="1" applyBorder="1" applyAlignment="1">
      <alignment horizontal="center" vertical="center"/>
    </xf>
    <xf numFmtId="3" fontId="185" fillId="0" borderId="34" xfId="6597" applyNumberFormat="1" applyFont="1" applyBorder="1" applyAlignment="1">
      <alignment vertical="center"/>
    </xf>
    <xf numFmtId="0" fontId="22" fillId="0" borderId="0" xfId="0" applyFont="1"/>
    <xf numFmtId="37" fontId="172" fillId="0" borderId="0" xfId="0" applyNumberFormat="1" applyFont="1"/>
    <xf numFmtId="37" fontId="169" fillId="0" borderId="26" xfId="6594" applyNumberFormat="1" applyFont="1" applyFill="1" applyBorder="1" applyAlignment="1">
      <alignment horizontal="right"/>
    </xf>
    <xf numFmtId="0" fontId="12" fillId="0" borderId="0" xfId="3280" applyFont="1"/>
    <xf numFmtId="0" fontId="12" fillId="0" borderId="30" xfId="3280" applyFont="1" applyBorder="1"/>
    <xf numFmtId="181" fontId="12" fillId="0" borderId="30" xfId="3280" applyNumberFormat="1" applyFont="1" applyBorder="1" applyAlignment="1">
      <alignment horizontal="center"/>
    </xf>
    <xf numFmtId="0" fontId="12" fillId="0" borderId="30" xfId="3280" applyFont="1" applyBorder="1" applyAlignment="1">
      <alignment horizontal="center"/>
    </xf>
    <xf numFmtId="0" fontId="12" fillId="0" borderId="29" xfId="3280" applyFont="1" applyBorder="1"/>
    <xf numFmtId="181" fontId="12" fillId="0" borderId="0" xfId="3280" applyNumberFormat="1" applyFont="1" applyAlignment="1">
      <alignment horizontal="center"/>
    </xf>
    <xf numFmtId="0" fontId="197" fillId="0" borderId="0" xfId="3280" applyFont="1" applyAlignment="1">
      <alignment vertical="center"/>
    </xf>
    <xf numFmtId="0" fontId="12" fillId="0" borderId="0" xfId="3280" applyFont="1" applyAlignment="1">
      <alignment horizontal="center"/>
    </xf>
    <xf numFmtId="0" fontId="197" fillId="0" borderId="0" xfId="3280" applyFont="1"/>
    <xf numFmtId="0" fontId="12" fillId="0" borderId="31" xfId="3280" applyFont="1" applyBorder="1"/>
    <xf numFmtId="0" fontId="198" fillId="0" borderId="0" xfId="3280" applyFont="1"/>
    <xf numFmtId="3" fontId="185" fillId="0" borderId="30" xfId="3280" applyNumberFormat="1" applyFont="1" applyBorder="1"/>
    <xf numFmtId="3" fontId="199" fillId="0" borderId="0" xfId="3280" applyNumberFormat="1" applyFont="1"/>
    <xf numFmtId="0" fontId="12" fillId="0" borderId="0" xfId="3280" applyFont="1" applyAlignment="1">
      <alignment vertical="center"/>
    </xf>
    <xf numFmtId="3" fontId="185" fillId="0" borderId="15" xfId="3280" applyNumberFormat="1" applyFont="1" applyBorder="1"/>
    <xf numFmtId="0" fontId="197" fillId="0" borderId="0" xfId="3280" applyFont="1" applyAlignment="1">
      <alignment horizontal="left" vertical="center"/>
    </xf>
    <xf numFmtId="0" fontId="197" fillId="0" borderId="0" xfId="3280" applyFont="1" applyAlignment="1">
      <alignment horizontal="center" vertical="center"/>
    </xf>
    <xf numFmtId="0" fontId="12" fillId="0" borderId="0" xfId="3280" applyFont="1" applyAlignment="1">
      <alignment horizontal="center" vertical="center"/>
    </xf>
    <xf numFmtId="3" fontId="12" fillId="0" borderId="0" xfId="3280" applyNumberFormat="1" applyFont="1"/>
    <xf numFmtId="3" fontId="12" fillId="0" borderId="30" xfId="3280" applyNumberFormat="1" applyFont="1" applyBorder="1"/>
    <xf numFmtId="0" fontId="12" fillId="0" borderId="26" xfId="3280" applyFont="1" applyBorder="1"/>
    <xf numFmtId="3" fontId="12" fillId="0" borderId="26" xfId="3280" applyNumberFormat="1" applyFont="1" applyBorder="1"/>
    <xf numFmtId="0" fontId="199" fillId="0" borderId="0" xfId="3280" applyFont="1"/>
    <xf numFmtId="0" fontId="199" fillId="0" borderId="29" xfId="3280" applyFont="1" applyBorder="1"/>
    <xf numFmtId="0" fontId="12" fillId="0" borderId="37" xfId="3280" applyFont="1" applyBorder="1" applyAlignment="1">
      <alignment horizontal="center"/>
    </xf>
    <xf numFmtId="0" fontId="202" fillId="0" borderId="38" xfId="3280" applyFont="1" applyBorder="1" applyAlignment="1">
      <alignment horizontal="left"/>
    </xf>
    <xf numFmtId="0" fontId="199" fillId="0" borderId="38" xfId="3280" applyFont="1" applyBorder="1"/>
    <xf numFmtId="0" fontId="12" fillId="0" borderId="38" xfId="3280" applyFont="1" applyBorder="1"/>
    <xf numFmtId="3" fontId="12" fillId="0" borderId="38" xfId="3280" applyNumberFormat="1" applyFont="1" applyBorder="1"/>
    <xf numFmtId="3" fontId="12" fillId="0" borderId="39" xfId="3280" applyNumberFormat="1" applyFont="1" applyBorder="1"/>
    <xf numFmtId="0" fontId="12" fillId="0" borderId="40" xfId="3280" applyFont="1" applyBorder="1" applyAlignment="1">
      <alignment horizontal="center"/>
    </xf>
    <xf numFmtId="0" fontId="202" fillId="0" borderId="0" xfId="3280" applyFont="1" applyAlignment="1">
      <alignment horizontal="left"/>
    </xf>
    <xf numFmtId="3" fontId="12" fillId="0" borderId="41" xfId="3280" applyNumberFormat="1" applyFont="1" applyBorder="1"/>
    <xf numFmtId="0" fontId="199" fillId="0" borderId="40" xfId="3280" applyFont="1" applyBorder="1"/>
    <xf numFmtId="0" fontId="199" fillId="0" borderId="42" xfId="3280" applyFont="1" applyBorder="1"/>
    <xf numFmtId="0" fontId="199" fillId="0" borderId="43" xfId="3280" applyFont="1" applyBorder="1"/>
    <xf numFmtId="0" fontId="199" fillId="0" borderId="44" xfId="3280" applyFont="1" applyBorder="1"/>
    <xf numFmtId="0" fontId="12" fillId="0" borderId="44" xfId="3280" applyFont="1" applyBorder="1"/>
    <xf numFmtId="3" fontId="12" fillId="0" borderId="44" xfId="3280" applyNumberFormat="1" applyFont="1" applyBorder="1"/>
    <xf numFmtId="3" fontId="12" fillId="0" borderId="45" xfId="3280" applyNumberFormat="1" applyFont="1" applyBorder="1"/>
    <xf numFmtId="0" fontId="190" fillId="0" borderId="0" xfId="3280" applyFont="1" applyAlignment="1">
      <alignment horizontal="left" vertical="center"/>
    </xf>
    <xf numFmtId="0" fontId="190" fillId="0" borderId="0" xfId="3280" applyFont="1" applyAlignment="1">
      <alignment vertical="center"/>
    </xf>
    <xf numFmtId="0" fontId="199" fillId="0" borderId="0" xfId="3280" applyFont="1" applyAlignment="1">
      <alignment horizontal="right" vertical="center"/>
    </xf>
    <xf numFmtId="0" fontId="12" fillId="0" borderId="0" xfId="3280" applyFont="1" applyAlignment="1">
      <alignment horizontal="right"/>
    </xf>
    <xf numFmtId="0" fontId="201" fillId="0" borderId="29" xfId="3280" applyFont="1" applyBorder="1" applyAlignment="1">
      <alignment horizontal="center" vertical="center"/>
    </xf>
    <xf numFmtId="0" fontId="201" fillId="0" borderId="0" xfId="3280" applyFont="1" applyAlignment="1">
      <alignment horizontal="center" vertical="center"/>
    </xf>
    <xf numFmtId="0" fontId="201" fillId="0" borderId="31" xfId="3280" applyFont="1" applyBorder="1" applyAlignment="1">
      <alignment horizontal="center" vertical="center"/>
    </xf>
    <xf numFmtId="181" fontId="201" fillId="0" borderId="0" xfId="3280" applyNumberFormat="1" applyFont="1" applyAlignment="1">
      <alignment horizontal="center" vertical="center"/>
    </xf>
    <xf numFmtId="0" fontId="190" fillId="0" borderId="42" xfId="3280" applyFont="1" applyBorder="1"/>
    <xf numFmtId="0" fontId="203" fillId="0" borderId="0" xfId="3280" applyFont="1" applyAlignment="1">
      <alignment horizontal="center" vertical="center"/>
    </xf>
    <xf numFmtId="0" fontId="203" fillId="0" borderId="0" xfId="3280" applyFont="1" applyAlignment="1">
      <alignment horizontal="left" vertical="center"/>
    </xf>
    <xf numFmtId="3" fontId="197" fillId="0" borderId="30" xfId="3280" applyNumberFormat="1" applyFont="1" applyBorder="1"/>
    <xf numFmtId="0" fontId="12" fillId="0" borderId="29" xfId="3280" applyFont="1" applyBorder="1" applyAlignment="1">
      <alignment vertical="center"/>
    </xf>
    <xf numFmtId="0" fontId="12" fillId="0" borderId="31" xfId="3280" applyFont="1" applyBorder="1" applyAlignment="1">
      <alignment vertical="center"/>
    </xf>
    <xf numFmtId="3" fontId="12" fillId="0" borderId="0" xfId="3280" applyNumberFormat="1" applyFont="1" applyAlignment="1">
      <alignment vertical="center"/>
    </xf>
    <xf numFmtId="0" fontId="204" fillId="0" borderId="0" xfId="328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204" fillId="0" borderId="26" xfId="3280" applyFont="1" applyBorder="1" applyAlignment="1">
      <alignment vertical="center"/>
    </xf>
    <xf numFmtId="3" fontId="12" fillId="0" borderId="26" xfId="3280" applyNumberFormat="1" applyFont="1" applyBorder="1" applyAlignment="1">
      <alignment vertical="center"/>
    </xf>
    <xf numFmtId="0" fontId="204" fillId="0" borderId="30" xfId="3280" applyFont="1" applyBorder="1" applyAlignment="1">
      <alignment vertical="center"/>
    </xf>
    <xf numFmtId="3" fontId="12" fillId="0" borderId="30" xfId="3280" applyNumberFormat="1" applyFont="1" applyBorder="1" applyAlignment="1">
      <alignment vertical="center"/>
    </xf>
    <xf numFmtId="0" fontId="203" fillId="0" borderId="0" xfId="3280" applyFont="1" applyAlignment="1">
      <alignment horizontal="center"/>
    </xf>
    <xf numFmtId="0" fontId="203" fillId="0" borderId="0" xfId="3280" applyFont="1"/>
    <xf numFmtId="0" fontId="197" fillId="0" borderId="0" xfId="3280" applyFont="1" applyAlignment="1">
      <alignment horizontal="center"/>
    </xf>
    <xf numFmtId="0" fontId="204" fillId="0" borderId="0" xfId="3280" applyFont="1" applyAlignment="1">
      <alignment horizontal="center" vertical="center"/>
    </xf>
    <xf numFmtId="0" fontId="199" fillId="0" borderId="34" xfId="3280" applyFont="1" applyBorder="1" applyAlignment="1">
      <alignment horizontal="center"/>
    </xf>
    <xf numFmtId="0" fontId="203" fillId="0" borderId="0" xfId="3280" applyFont="1" applyAlignment="1">
      <alignment vertical="center"/>
    </xf>
    <xf numFmtId="41" fontId="12" fillId="0" borderId="0" xfId="3280" applyNumberFormat="1" applyFont="1"/>
    <xf numFmtId="0" fontId="197" fillId="0" borderId="26" xfId="3280" applyFont="1" applyBorder="1" applyAlignment="1">
      <alignment vertical="center"/>
    </xf>
    <xf numFmtId="0" fontId="12" fillId="0" borderId="26" xfId="3280" applyFont="1" applyBorder="1" applyAlignment="1">
      <alignment horizontal="center"/>
    </xf>
    <xf numFmtId="0" fontId="12" fillId="0" borderId="0" xfId="3280" applyFont="1" applyAlignment="1">
      <alignment horizontal="left" vertical="center"/>
    </xf>
    <xf numFmtId="41" fontId="197" fillId="0" borderId="0" xfId="3280" applyNumberFormat="1" applyFont="1"/>
    <xf numFmtId="181" fontId="12" fillId="0" borderId="26" xfId="3280" applyNumberFormat="1" applyFont="1" applyBorder="1" applyAlignment="1">
      <alignment horizontal="center"/>
    </xf>
    <xf numFmtId="0" fontId="193" fillId="0" borderId="26" xfId="0" applyFont="1" applyBorder="1" applyAlignment="1">
      <alignment horizontal="left" vertical="top" wrapText="1"/>
    </xf>
    <xf numFmtId="0" fontId="193" fillId="0" borderId="30" xfId="0" applyFont="1" applyBorder="1" applyAlignment="1">
      <alignment horizontal="left" vertical="top" wrapText="1"/>
    </xf>
    <xf numFmtId="0" fontId="205" fillId="0" borderId="0" xfId="3280" applyFont="1"/>
    <xf numFmtId="0" fontId="201" fillId="0" borderId="0" xfId="3280" applyFont="1" applyAlignment="1">
      <alignment vertical="center"/>
    </xf>
    <xf numFmtId="0" fontId="12" fillId="0" borderId="0" xfId="3280" applyFont="1" applyAlignment="1">
      <alignment horizontal="left"/>
    </xf>
    <xf numFmtId="0" fontId="200" fillId="0" borderId="0" xfId="3280" applyFont="1" applyAlignment="1">
      <alignment horizontal="center"/>
    </xf>
    <xf numFmtId="0" fontId="188" fillId="0" borderId="0" xfId="3280" applyFont="1" applyAlignment="1">
      <alignment horizontal="center"/>
    </xf>
    <xf numFmtId="3" fontId="206" fillId="0" borderId="0" xfId="0" applyNumberFormat="1" applyFont="1" applyAlignment="1">
      <alignment vertical="center"/>
    </xf>
    <xf numFmtId="0" fontId="197" fillId="0" borderId="35" xfId="3280" applyFont="1" applyBorder="1" applyAlignment="1">
      <alignment horizontal="center"/>
    </xf>
    <xf numFmtId="0" fontId="197" fillId="0" borderId="15" xfId="3280" applyFont="1" applyBorder="1" applyAlignment="1">
      <alignment horizontal="center"/>
    </xf>
    <xf numFmtId="0" fontId="12" fillId="0" borderId="0" xfId="0" applyFont="1" applyAlignment="1">
      <alignment vertical="center"/>
    </xf>
    <xf numFmtId="3" fontId="197" fillId="0" borderId="0" xfId="0" applyNumberFormat="1" applyFont="1" applyAlignment="1">
      <alignment vertical="center"/>
    </xf>
    <xf numFmtId="0" fontId="12" fillId="0" borderId="32" xfId="3280" applyFont="1" applyBorder="1"/>
    <xf numFmtId="14" fontId="185" fillId="0" borderId="30" xfId="0" quotePrefix="1" applyNumberFormat="1" applyFont="1" applyBorder="1"/>
    <xf numFmtId="37" fontId="168" fillId="59" borderId="0" xfId="215" applyNumberFormat="1" applyFont="1" applyFill="1" applyBorder="1" applyAlignment="1" applyProtection="1">
      <alignment horizontal="right" wrapText="1"/>
    </xf>
    <xf numFmtId="37" fontId="168" fillId="59" borderId="0" xfId="0" applyNumberFormat="1" applyFont="1" applyFill="1"/>
    <xf numFmtId="3" fontId="185" fillId="0" borderId="0" xfId="3280" applyNumberFormat="1" applyFont="1"/>
    <xf numFmtId="3" fontId="185" fillId="0" borderId="30" xfId="0" applyNumberFormat="1" applyFont="1" applyBorder="1" applyAlignment="1">
      <alignment vertical="center"/>
    </xf>
    <xf numFmtId="3" fontId="185" fillId="0" borderId="0" xfId="0" applyNumberFormat="1" applyFont="1" applyAlignment="1">
      <alignment vertical="center"/>
    </xf>
    <xf numFmtId="37" fontId="185" fillId="0" borderId="0" xfId="3280" applyNumberFormat="1" applyFont="1" applyAlignment="1">
      <alignment horizontal="right"/>
    </xf>
    <xf numFmtId="0" fontId="193" fillId="0" borderId="0" xfId="0" applyFont="1" applyAlignment="1">
      <alignment vertical="top" wrapText="1"/>
    </xf>
    <xf numFmtId="41" fontId="185" fillId="0" borderId="0" xfId="3280" applyNumberFormat="1" applyFont="1"/>
    <xf numFmtId="41" fontId="185" fillId="0" borderId="15" xfId="3280" applyNumberFormat="1" applyFont="1" applyBorder="1"/>
    <xf numFmtId="168" fontId="185" fillId="0" borderId="15" xfId="3280" applyNumberFormat="1" applyFont="1" applyBorder="1"/>
    <xf numFmtId="41" fontId="185" fillId="0" borderId="15" xfId="3280" applyNumberFormat="1" applyFont="1" applyBorder="1" applyAlignment="1">
      <alignment horizontal="left"/>
    </xf>
    <xf numFmtId="0" fontId="207" fillId="0" borderId="15" xfId="3280" applyFont="1" applyBorder="1" applyAlignment="1">
      <alignment horizontal="left"/>
    </xf>
    <xf numFmtId="0" fontId="207" fillId="0" borderId="36" xfId="3280" applyFont="1" applyBorder="1" applyAlignment="1">
      <alignment horizontal="left"/>
    </xf>
    <xf numFmtId="0" fontId="197" fillId="0" borderId="34" xfId="3280" applyFont="1" applyBorder="1" applyAlignment="1">
      <alignment horizontal="center"/>
    </xf>
    <xf numFmtId="0" fontId="185" fillId="0" borderId="35" xfId="0" applyFont="1" applyBorder="1"/>
    <xf numFmtId="0" fontId="185" fillId="0" borderId="36" xfId="0" applyFont="1" applyBorder="1"/>
    <xf numFmtId="3" fontId="185" fillId="0" borderId="34" xfId="0" applyNumberFormat="1" applyFont="1" applyBorder="1"/>
    <xf numFmtId="0" fontId="185" fillId="0" borderId="35" xfId="3280" applyFont="1" applyBorder="1"/>
    <xf numFmtId="0" fontId="199" fillId="0" borderId="34" xfId="3280" applyFont="1" applyBorder="1" applyAlignment="1">
      <alignment horizontal="left"/>
    </xf>
    <xf numFmtId="14" fontId="185" fillId="0" borderId="30" xfId="0" applyNumberFormat="1" applyFont="1" applyBorder="1"/>
    <xf numFmtId="0" fontId="208" fillId="0" borderId="0" xfId="0" applyFont="1"/>
    <xf numFmtId="3" fontId="208" fillId="0" borderId="0" xfId="0" applyNumberFormat="1" applyFont="1"/>
    <xf numFmtId="0" fontId="209" fillId="0" borderId="0" xfId="3280" applyFont="1"/>
    <xf numFmtId="181" fontId="209" fillId="0" borderId="0" xfId="3280" applyNumberFormat="1" applyFont="1" applyAlignment="1">
      <alignment horizontal="center"/>
    </xf>
    <xf numFmtId="0" fontId="185" fillId="0" borderId="0" xfId="0" applyFont="1" applyAlignment="1">
      <alignment vertical="top" wrapText="1"/>
    </xf>
    <xf numFmtId="41" fontId="185" fillId="0" borderId="30" xfId="3280" applyNumberFormat="1" applyFont="1" applyBorder="1"/>
    <xf numFmtId="181" fontId="204" fillId="0" borderId="0" xfId="3280" applyNumberFormat="1" applyFont="1" applyAlignment="1">
      <alignment horizontal="center"/>
    </xf>
    <xf numFmtId="181" fontId="204" fillId="0" borderId="0" xfId="3280" applyNumberFormat="1" applyFont="1" applyAlignment="1">
      <alignment horizontal="center" vertical="center"/>
    </xf>
    <xf numFmtId="181" fontId="204" fillId="0" borderId="26" xfId="3280" applyNumberFormat="1" applyFont="1" applyBorder="1" applyAlignment="1">
      <alignment horizontal="center"/>
    </xf>
    <xf numFmtId="181" fontId="204" fillId="0" borderId="30" xfId="3280" applyNumberFormat="1" applyFont="1" applyBorder="1" applyAlignment="1">
      <alignment horizontal="center"/>
    </xf>
    <xf numFmtId="0" fontId="204" fillId="0" borderId="0" xfId="3280" applyFont="1" applyAlignment="1">
      <alignment horizontal="center"/>
    </xf>
    <xf numFmtId="0" fontId="204" fillId="0" borderId="26" xfId="3280" applyFont="1" applyBorder="1" applyAlignment="1">
      <alignment horizontal="center" vertical="center"/>
    </xf>
    <xf numFmtId="0" fontId="204" fillId="0" borderId="30" xfId="3280" applyFont="1" applyBorder="1" applyAlignment="1">
      <alignment horizontal="center" vertical="center"/>
    </xf>
    <xf numFmtId="37" fontId="12" fillId="0" borderId="0" xfId="3280" applyNumberFormat="1" applyFont="1"/>
    <xf numFmtId="37" fontId="168" fillId="0" borderId="0" xfId="215" applyNumberFormat="1" applyFont="1" applyFill="1" applyBorder="1" applyAlignment="1" applyProtection="1">
      <alignment horizontal="right" wrapText="1"/>
    </xf>
    <xf numFmtId="0" fontId="168" fillId="0" borderId="0" xfId="0" applyFont="1" applyAlignment="1">
      <alignment horizontal="center"/>
    </xf>
    <xf numFmtId="3" fontId="167" fillId="0" borderId="0" xfId="0" applyNumberFormat="1" applyFont="1" applyAlignment="1">
      <alignment horizontal="center" vertical="center"/>
    </xf>
    <xf numFmtId="3" fontId="168" fillId="0" borderId="0" xfId="0" applyNumberFormat="1" applyFont="1" applyAlignment="1">
      <alignment vertical="center"/>
    </xf>
    <xf numFmtId="0" fontId="168" fillId="0" borderId="0" xfId="0" applyFont="1"/>
    <xf numFmtId="37" fontId="167" fillId="0" borderId="0" xfId="0" applyNumberFormat="1" applyFont="1"/>
    <xf numFmtId="37" fontId="168" fillId="0" borderId="0" xfId="0" applyNumberFormat="1" applyFont="1"/>
    <xf numFmtId="37" fontId="167" fillId="59" borderId="0" xfId="0" applyNumberFormat="1" applyFont="1" applyFill="1"/>
    <xf numFmtId="37" fontId="167" fillId="0" borderId="26" xfId="0" applyNumberFormat="1" applyFont="1" applyBorder="1" applyAlignment="1">
      <alignment vertical="center"/>
    </xf>
    <xf numFmtId="37" fontId="167" fillId="0" borderId="16" xfId="0" applyNumberFormat="1" applyFont="1" applyBorder="1" applyAlignment="1">
      <alignment vertical="center"/>
    </xf>
    <xf numFmtId="37" fontId="167" fillId="0" borderId="15" xfId="0" applyNumberFormat="1" applyFont="1" applyBorder="1" applyAlignment="1">
      <alignment vertical="center"/>
    </xf>
    <xf numFmtId="37" fontId="167" fillId="0" borderId="26" xfId="0" applyNumberFormat="1" applyFont="1" applyBorder="1"/>
    <xf numFmtId="37" fontId="167" fillId="0" borderId="26" xfId="0" applyNumberFormat="1" applyFont="1" applyBorder="1" applyAlignment="1">
      <alignment horizontal="right"/>
    </xf>
    <xf numFmtId="37" fontId="167" fillId="0" borderId="0" xfId="0" applyNumberFormat="1" applyFont="1" applyAlignment="1">
      <alignment horizontal="right"/>
    </xf>
    <xf numFmtId="37" fontId="167" fillId="0" borderId="26" xfId="6592" applyNumberFormat="1" applyFont="1" applyBorder="1" applyAlignment="1">
      <alignment horizontal="right" vertical="center"/>
    </xf>
    <xf numFmtId="37" fontId="168" fillId="0" borderId="0" xfId="6592" applyNumberFormat="1" applyFont="1" applyAlignment="1">
      <alignment horizontal="right"/>
    </xf>
    <xf numFmtId="37" fontId="167" fillId="0" borderId="16" xfId="6592" applyNumberFormat="1" applyFont="1" applyBorder="1" applyAlignment="1">
      <alignment horizontal="right"/>
    </xf>
    <xf numFmtId="38" fontId="168" fillId="0" borderId="0" xfId="0" applyNumberFormat="1" applyFont="1"/>
    <xf numFmtId="37" fontId="167" fillId="0" borderId="15" xfId="0" applyNumberFormat="1" applyFont="1" applyBorder="1"/>
    <xf numFmtId="37" fontId="167" fillId="59" borderId="16" xfId="0" applyNumberFormat="1" applyFont="1" applyFill="1" applyBorder="1"/>
    <xf numFmtId="37" fontId="210" fillId="0" borderId="0" xfId="0" applyNumberFormat="1" applyFont="1"/>
    <xf numFmtId="37" fontId="210" fillId="0" borderId="0" xfId="0" applyNumberFormat="1" applyFont="1" applyAlignment="1">
      <alignment vertical="center"/>
    </xf>
    <xf numFmtId="37" fontId="210" fillId="59" borderId="0" xfId="215" applyNumberFormat="1" applyFont="1" applyFill="1" applyBorder="1" applyAlignment="1" applyProtection="1">
      <alignment horizontal="right" wrapText="1"/>
    </xf>
    <xf numFmtId="37" fontId="210" fillId="0" borderId="0" xfId="215" applyNumberFormat="1" applyFont="1" applyFill="1" applyBorder="1" applyAlignment="1" applyProtection="1">
      <alignment horizontal="right" wrapText="1"/>
    </xf>
    <xf numFmtId="37" fontId="210" fillId="0" borderId="16" xfId="0" applyNumberFormat="1" applyFont="1" applyBorder="1" applyAlignment="1">
      <alignment horizontal="right"/>
    </xf>
    <xf numFmtId="14" fontId="194" fillId="0" borderId="34" xfId="0" applyNumberFormat="1" applyFont="1" applyBorder="1" applyAlignment="1">
      <alignment horizontal="center"/>
    </xf>
    <xf numFmtId="168" fontId="168" fillId="0" borderId="0" xfId="0" applyNumberFormat="1" applyFont="1"/>
    <xf numFmtId="37" fontId="0" fillId="0" borderId="0" xfId="0" applyNumberFormat="1"/>
    <xf numFmtId="37" fontId="185" fillId="0" borderId="34" xfId="6597" applyNumberFormat="1" applyFont="1" applyBorder="1"/>
    <xf numFmtId="0" fontId="185" fillId="0" borderId="15" xfId="0" applyFont="1" applyBorder="1" applyAlignment="1">
      <alignment horizontal="center"/>
    </xf>
    <xf numFmtId="0" fontId="193" fillId="0" borderId="0" xfId="0" applyFont="1" applyAlignment="1">
      <alignment horizontal="left"/>
    </xf>
    <xf numFmtId="0" fontId="193" fillId="0" borderId="0" xfId="0" applyFont="1" applyAlignment="1">
      <alignment horizontal="left" vertical="top" wrapText="1"/>
    </xf>
    <xf numFmtId="0" fontId="185" fillId="0" borderId="0" xfId="0" applyFont="1" applyAlignment="1">
      <alignment horizontal="left" vertical="top" wrapText="1"/>
    </xf>
    <xf numFmtId="0" fontId="12" fillId="0" borderId="26" xfId="3280" applyFont="1" applyBorder="1" applyAlignment="1">
      <alignment horizontal="center" vertical="center"/>
    </xf>
    <xf numFmtId="0" fontId="12" fillId="0" borderId="30" xfId="3280" applyFont="1" applyBorder="1" applyAlignment="1">
      <alignment horizontal="center" vertical="center"/>
    </xf>
    <xf numFmtId="0" fontId="12" fillId="0" borderId="34" xfId="3280" applyFont="1" applyBorder="1" applyAlignment="1">
      <alignment horizontal="center" vertical="center"/>
    </xf>
    <xf numFmtId="37" fontId="170" fillId="0" borderId="0" xfId="6592" applyNumberFormat="1" applyFont="1"/>
    <xf numFmtId="0" fontId="185" fillId="0" borderId="0" xfId="3280" applyFont="1" applyAlignment="1">
      <alignment horizontal="center"/>
    </xf>
    <xf numFmtId="0" fontId="211" fillId="0" borderId="0" xfId="3280" applyFont="1" applyAlignment="1">
      <alignment horizontal="center"/>
    </xf>
    <xf numFmtId="0" fontId="185" fillId="0" borderId="0" xfId="3280" applyFont="1"/>
    <xf numFmtId="0" fontId="185" fillId="0" borderId="46" xfId="3280" applyFont="1" applyBorder="1" applyAlignment="1">
      <alignment horizontal="left"/>
    </xf>
    <xf numFmtId="0" fontId="185" fillId="0" borderId="46" xfId="3280" applyFont="1" applyBorder="1" applyAlignment="1">
      <alignment horizontal="center"/>
    </xf>
    <xf numFmtId="0" fontId="185" fillId="0" borderId="47" xfId="3280" applyFont="1" applyBorder="1" applyAlignment="1">
      <alignment horizontal="center"/>
    </xf>
    <xf numFmtId="0" fontId="185" fillId="0" borderId="34" xfId="3280" applyFont="1" applyBorder="1" applyAlignment="1">
      <alignment horizontal="center"/>
    </xf>
    <xf numFmtId="0" fontId="185" fillId="0" borderId="34" xfId="3280" applyFont="1" applyBorder="1"/>
    <xf numFmtId="3" fontId="185" fillId="0" borderId="34" xfId="3280" applyNumberFormat="1" applyFont="1" applyBorder="1"/>
    <xf numFmtId="0" fontId="185" fillId="0" borderId="34" xfId="3280" applyFont="1" applyBorder="1" applyAlignment="1">
      <alignment horizontal="center" vertical="center"/>
    </xf>
    <xf numFmtId="3" fontId="185" fillId="0" borderId="34" xfId="3280" applyNumberFormat="1" applyFont="1" applyBorder="1" applyAlignment="1">
      <alignment vertical="center"/>
    </xf>
    <xf numFmtId="0" fontId="185" fillId="0" borderId="0" xfId="3280" applyFont="1" applyAlignment="1">
      <alignment horizontal="center" vertical="center"/>
    </xf>
    <xf numFmtId="3" fontId="185" fillId="0" borderId="0" xfId="3280" applyNumberFormat="1" applyFont="1" applyAlignment="1">
      <alignment vertical="center"/>
    </xf>
    <xf numFmtId="3" fontId="195" fillId="0" borderId="30" xfId="0" applyNumberFormat="1" applyFont="1" applyBorder="1" applyAlignment="1">
      <alignment vertical="center"/>
    </xf>
    <xf numFmtId="0" fontId="195" fillId="0" borderId="0" xfId="3280" applyFont="1"/>
    <xf numFmtId="41" fontId="195" fillId="0" borderId="30" xfId="3280" applyNumberFormat="1" applyFont="1" applyBorder="1"/>
    <xf numFmtId="41" fontId="195" fillId="0" borderId="15" xfId="3280" applyNumberFormat="1" applyFont="1" applyBorder="1" applyAlignment="1">
      <alignment horizontal="center"/>
    </xf>
    <xf numFmtId="3" fontId="195" fillId="0" borderId="30" xfId="3280" applyNumberFormat="1" applyFont="1" applyBorder="1"/>
    <xf numFmtId="3" fontId="197" fillId="0" borderId="0" xfId="3280" applyNumberFormat="1" applyFont="1" applyAlignment="1">
      <alignment horizontal="right"/>
    </xf>
    <xf numFmtId="3" fontId="195" fillId="0" borderId="30" xfId="0" applyNumberFormat="1" applyFont="1" applyBorder="1" applyAlignment="1">
      <alignment horizontal="right" vertical="center"/>
    </xf>
    <xf numFmtId="0" fontId="195" fillId="0" borderId="0" xfId="3280" applyFont="1" applyAlignment="1">
      <alignment horizontal="right"/>
    </xf>
    <xf numFmtId="3" fontId="185" fillId="0" borderId="30" xfId="0" applyNumberFormat="1" applyFont="1" applyBorder="1" applyAlignment="1">
      <alignment horizontal="right" vertical="center"/>
    </xf>
    <xf numFmtId="41" fontId="185" fillId="0" borderId="30" xfId="3280" applyNumberFormat="1" applyFont="1" applyBorder="1" applyAlignment="1">
      <alignment horizontal="right"/>
    </xf>
    <xf numFmtId="0" fontId="185" fillId="0" borderId="0" xfId="3280" applyFont="1" applyAlignment="1">
      <alignment horizontal="right"/>
    </xf>
    <xf numFmtId="41" fontId="185" fillId="0" borderId="15" xfId="3280" applyNumberFormat="1" applyFont="1" applyBorder="1" applyAlignment="1">
      <alignment horizontal="right"/>
    </xf>
    <xf numFmtId="41" fontId="185" fillId="0" borderId="0" xfId="3280" applyNumberFormat="1" applyFont="1" applyAlignment="1">
      <alignment horizontal="right"/>
    </xf>
    <xf numFmtId="3" fontId="185" fillId="0" borderId="0" xfId="3280" applyNumberFormat="1" applyFont="1" applyAlignment="1">
      <alignment horizontal="right"/>
    </xf>
    <xf numFmtId="0" fontId="185" fillId="0" borderId="26" xfId="3280" applyFont="1" applyBorder="1" applyAlignment="1">
      <alignment horizontal="right"/>
    </xf>
    <xf numFmtId="0" fontId="185" fillId="0" borderId="30" xfId="3280" applyFont="1" applyBorder="1" applyAlignment="1">
      <alignment horizontal="right"/>
    </xf>
    <xf numFmtId="3" fontId="195" fillId="0" borderId="0" xfId="3280" applyNumberFormat="1" applyFont="1" applyAlignment="1">
      <alignment horizontal="right"/>
    </xf>
    <xf numFmtId="41" fontId="195" fillId="0" borderId="30" xfId="3280" applyNumberFormat="1" applyFont="1" applyBorder="1" applyAlignment="1">
      <alignment horizontal="right"/>
    </xf>
    <xf numFmtId="3" fontId="185" fillId="0" borderId="0" xfId="0" applyNumberFormat="1" applyFont="1" applyAlignment="1">
      <alignment horizontal="right" vertical="center"/>
    </xf>
    <xf numFmtId="0" fontId="197" fillId="0" borderId="0" xfId="3280" applyFont="1" applyAlignment="1">
      <alignment horizontal="right"/>
    </xf>
    <xf numFmtId="0" fontId="195" fillId="0" borderId="0" xfId="3280" applyFont="1" applyAlignment="1">
      <alignment horizontal="left" vertical="center"/>
    </xf>
    <xf numFmtId="0" fontId="195" fillId="0" borderId="0" xfId="3280" applyFont="1" applyAlignment="1">
      <alignment horizontal="center" vertical="center"/>
    </xf>
    <xf numFmtId="41" fontId="195" fillId="0" borderId="15" xfId="3280" applyNumberFormat="1" applyFont="1" applyBorder="1"/>
    <xf numFmtId="41" fontId="185" fillId="0" borderId="26" xfId="3280" applyNumberFormat="1" applyFont="1" applyBorder="1"/>
    <xf numFmtId="37" fontId="185" fillId="0" borderId="0" xfId="3280" applyNumberFormat="1" applyFont="1"/>
    <xf numFmtId="0" fontId="195" fillId="0" borderId="0" xfId="3280" applyFont="1" applyAlignment="1">
      <alignment vertical="center"/>
    </xf>
    <xf numFmtId="41" fontId="185" fillId="0" borderId="30" xfId="3280" applyNumberFormat="1" applyFont="1" applyBorder="1" applyAlignment="1">
      <alignment horizontal="left"/>
    </xf>
    <xf numFmtId="41" fontId="195" fillId="0" borderId="15" xfId="3280" applyNumberFormat="1" applyFont="1" applyBorder="1" applyAlignment="1">
      <alignment horizontal="left"/>
    </xf>
    <xf numFmtId="0" fontId="200" fillId="0" borderId="0" xfId="3280" applyFont="1"/>
    <xf numFmtId="0" fontId="196" fillId="0" borderId="0" xfId="0" applyFont="1"/>
    <xf numFmtId="0" fontId="12" fillId="0" borderId="27" xfId="3280" applyFont="1" applyBorder="1"/>
    <xf numFmtId="0" fontId="12" fillId="0" borderId="28" xfId="3280" applyFont="1" applyBorder="1"/>
    <xf numFmtId="0" fontId="194" fillId="0" borderId="36" xfId="0" applyFont="1" applyBorder="1"/>
    <xf numFmtId="0" fontId="188" fillId="0" borderId="0" xfId="3280" applyFont="1" applyAlignment="1">
      <alignment horizontal="left" vertical="center"/>
    </xf>
    <xf numFmtId="0" fontId="197" fillId="0" borderId="26" xfId="3280" applyFont="1" applyBorder="1" applyAlignment="1">
      <alignment horizontal="center"/>
    </xf>
    <xf numFmtId="0" fontId="197" fillId="0" borderId="30" xfId="3280" applyFont="1" applyBorder="1" applyAlignment="1">
      <alignment horizontal="center"/>
    </xf>
    <xf numFmtId="0" fontId="209" fillId="0" borderId="29" xfId="3280" applyFont="1" applyBorder="1"/>
    <xf numFmtId="0" fontId="209" fillId="0" borderId="31" xfId="3280" applyFont="1" applyBorder="1"/>
    <xf numFmtId="0" fontId="207" fillId="0" borderId="0" xfId="3280" applyFont="1" applyAlignment="1">
      <alignment horizontal="left"/>
    </xf>
    <xf numFmtId="0" fontId="185" fillId="0" borderId="0" xfId="3280" applyFont="1" applyAlignment="1">
      <alignment horizontal="left"/>
    </xf>
    <xf numFmtId="0" fontId="12" fillId="0" borderId="33" xfId="3280" applyFont="1" applyBorder="1"/>
    <xf numFmtId="0" fontId="185" fillId="0" borderId="0" xfId="3280" applyFont="1" applyAlignment="1">
      <alignment horizontal="right" vertical="center"/>
    </xf>
    <xf numFmtId="3" fontId="185" fillId="0" borderId="30" xfId="3280" applyNumberFormat="1" applyFont="1" applyBorder="1" applyAlignment="1">
      <alignment horizontal="right"/>
    </xf>
    <xf numFmtId="3" fontId="185" fillId="0" borderId="15" xfId="3280" applyNumberFormat="1" applyFont="1" applyBorder="1" applyAlignment="1">
      <alignment horizontal="right"/>
    </xf>
    <xf numFmtId="3" fontId="185" fillId="0" borderId="26" xfId="3280" applyNumberFormat="1" applyFont="1" applyBorder="1" applyAlignment="1">
      <alignment horizontal="right"/>
    </xf>
    <xf numFmtId="0" fontId="185" fillId="0" borderId="26" xfId="3280" applyFont="1" applyBorder="1" applyAlignment="1">
      <alignment horizontal="right" vertical="center"/>
    </xf>
    <xf numFmtId="0" fontId="185" fillId="0" borderId="30" xfId="3280" applyFont="1" applyBorder="1" applyAlignment="1">
      <alignment horizontal="right" vertical="center"/>
    </xf>
    <xf numFmtId="3" fontId="195" fillId="0" borderId="30" xfId="3280" applyNumberFormat="1" applyFont="1" applyBorder="1" applyAlignment="1">
      <alignment horizontal="right" vertical="center"/>
    </xf>
    <xf numFmtId="37" fontId="185" fillId="0" borderId="0" xfId="3280" applyNumberFormat="1" applyFont="1" applyAlignment="1">
      <alignment horizontal="right" vertical="center"/>
    </xf>
    <xf numFmtId="3" fontId="185" fillId="0" borderId="15" xfId="0" applyNumberFormat="1" applyFont="1" applyBorder="1" applyAlignment="1">
      <alignment horizontal="right" vertical="center"/>
    </xf>
    <xf numFmtId="3" fontId="195" fillId="0" borderId="30" xfId="3280" applyNumberFormat="1" applyFont="1" applyBorder="1" applyAlignment="1">
      <alignment horizontal="right"/>
    </xf>
    <xf numFmtId="3" fontId="195" fillId="0" borderId="34" xfId="3280" applyNumberFormat="1" applyFont="1" applyBorder="1" applyAlignment="1">
      <alignment horizontal="right"/>
    </xf>
    <xf numFmtId="37" fontId="167" fillId="0" borderId="0" xfId="0" applyNumberFormat="1" applyFont="1" applyAlignment="1">
      <alignment vertical="center"/>
    </xf>
    <xf numFmtId="0" fontId="185" fillId="0" borderId="15" xfId="0" applyFont="1" applyBorder="1" applyAlignment="1">
      <alignment horizontal="left"/>
    </xf>
    <xf numFmtId="4" fontId="168" fillId="59" borderId="0" xfId="0" applyNumberFormat="1" applyFont="1" applyFill="1"/>
    <xf numFmtId="3" fontId="168" fillId="59" borderId="0" xfId="0" applyNumberFormat="1" applyFont="1" applyFill="1"/>
    <xf numFmtId="3" fontId="166" fillId="0" borderId="0" xfId="0" applyNumberFormat="1" applyFont="1"/>
    <xf numFmtId="4" fontId="166" fillId="0" borderId="0" xfId="0" applyNumberFormat="1" applyFont="1"/>
    <xf numFmtId="3" fontId="166" fillId="59" borderId="0" xfId="215" applyNumberFormat="1" applyFont="1" applyFill="1" applyBorder="1" applyAlignment="1" applyProtection="1">
      <alignment horizontal="right" wrapText="1"/>
    </xf>
    <xf numFmtId="3" fontId="168" fillId="59" borderId="0" xfId="215" applyNumberFormat="1" applyFont="1" applyFill="1" applyBorder="1" applyAlignment="1" applyProtection="1">
      <alignment horizontal="right" wrapText="1"/>
    </xf>
    <xf numFmtId="3" fontId="210" fillId="0" borderId="0" xfId="0" applyNumberFormat="1" applyFont="1"/>
    <xf numFmtId="168" fontId="166" fillId="0" borderId="0" xfId="0" applyNumberFormat="1" applyFont="1"/>
    <xf numFmtId="0" fontId="193" fillId="0" borderId="30" xfId="0" applyFont="1" applyBorder="1" applyAlignment="1">
      <alignment vertical="top" wrapText="1"/>
    </xf>
    <xf numFmtId="37" fontId="212" fillId="0" borderId="0" xfId="0" applyNumberFormat="1" applyFont="1"/>
    <xf numFmtId="37" fontId="212" fillId="59" borderId="0" xfId="215" applyNumberFormat="1" applyFont="1" applyFill="1" applyBorder="1" applyAlignment="1" applyProtection="1">
      <alignment horizontal="right" wrapText="1"/>
    </xf>
    <xf numFmtId="0" fontId="185" fillId="0" borderId="34" xfId="3280" applyFont="1" applyBorder="1" applyAlignment="1">
      <alignment vertical="center"/>
    </xf>
    <xf numFmtId="37" fontId="185" fillId="0" borderId="30" xfId="3280" applyNumberFormat="1" applyFont="1" applyBorder="1"/>
    <xf numFmtId="37" fontId="185" fillId="0" borderId="15" xfId="3280" applyNumberFormat="1" applyFont="1" applyBorder="1"/>
    <xf numFmtId="37" fontId="195" fillId="0" borderId="30" xfId="3280" applyNumberFormat="1" applyFont="1" applyBorder="1"/>
    <xf numFmtId="3" fontId="185" fillId="0" borderId="34" xfId="3280" applyNumberFormat="1" applyFont="1" applyBorder="1" applyAlignment="1">
      <alignment horizontal="right"/>
    </xf>
    <xf numFmtId="3" fontId="185" fillId="0" borderId="34" xfId="3280" applyNumberFormat="1" applyFont="1" applyBorder="1" applyAlignment="1">
      <alignment horizontal="right" vertical="center"/>
    </xf>
    <xf numFmtId="3" fontId="185" fillId="0" borderId="0" xfId="3280" applyNumberFormat="1" applyFont="1" applyAlignment="1">
      <alignment horizontal="right" vertical="center"/>
    </xf>
    <xf numFmtId="0" fontId="185" fillId="0" borderId="30" xfId="0" applyFont="1" applyBorder="1" applyAlignment="1">
      <alignment horizontal="left"/>
    </xf>
    <xf numFmtId="0" fontId="185" fillId="0" borderId="15" xfId="0" applyFont="1" applyBorder="1" applyAlignment="1">
      <alignment horizontal="left"/>
    </xf>
    <xf numFmtId="0" fontId="185" fillId="0" borderId="15" xfId="0" applyFont="1" applyBorder="1" applyAlignment="1">
      <alignment horizontal="center"/>
    </xf>
    <xf numFmtId="21" fontId="185" fillId="0" borderId="0" xfId="0" applyNumberFormat="1" applyFont="1" applyAlignment="1">
      <alignment horizontal="center"/>
    </xf>
    <xf numFmtId="0" fontId="185" fillId="0" borderId="0" xfId="0" applyFont="1" applyAlignment="1">
      <alignment horizontal="center"/>
    </xf>
    <xf numFmtId="46" fontId="185" fillId="0" borderId="0" xfId="0" applyNumberFormat="1" applyFont="1" applyAlignment="1">
      <alignment horizontal="center"/>
    </xf>
    <xf numFmtId="0" fontId="186" fillId="0" borderId="29" xfId="0" applyFont="1" applyBorder="1" applyAlignment="1">
      <alignment horizontal="center"/>
    </xf>
    <xf numFmtId="0" fontId="186" fillId="0" borderId="0" xfId="0" applyFont="1" applyAlignment="1">
      <alignment horizontal="center"/>
    </xf>
    <xf numFmtId="0" fontId="186" fillId="0" borderId="31" xfId="0" applyFont="1" applyBorder="1" applyAlignment="1">
      <alignment horizontal="center"/>
    </xf>
    <xf numFmtId="0" fontId="185" fillId="0" borderId="30" xfId="0" applyFont="1" applyBorder="1" applyAlignment="1">
      <alignment horizontal="center"/>
    </xf>
    <xf numFmtId="0" fontId="168" fillId="0" borderId="0" xfId="3507" applyFont="1" applyAlignment="1">
      <alignment horizontal="left" vertical="center" wrapText="1"/>
    </xf>
    <xf numFmtId="0" fontId="170" fillId="0" borderId="0" xfId="0" applyFont="1" applyAlignment="1">
      <alignment horizontal="left"/>
    </xf>
    <xf numFmtId="0" fontId="190" fillId="0" borderId="0" xfId="0" applyFont="1" applyAlignment="1">
      <alignment horizontal="center"/>
    </xf>
    <xf numFmtId="0" fontId="185" fillId="0" borderId="34" xfId="0" applyFont="1" applyBorder="1" applyAlignment="1">
      <alignment horizontal="center" vertical="center"/>
    </xf>
    <xf numFmtId="0" fontId="192" fillId="0" borderId="0" xfId="0" applyFont="1" applyAlignment="1">
      <alignment horizontal="center"/>
    </xf>
    <xf numFmtId="0" fontId="196" fillId="0" borderId="0" xfId="0" applyFont="1" applyAlignment="1">
      <alignment horizontal="center"/>
    </xf>
    <xf numFmtId="0" fontId="199" fillId="0" borderId="34" xfId="3280" applyFont="1" applyBorder="1" applyAlignment="1">
      <alignment horizontal="center" vertical="center"/>
    </xf>
    <xf numFmtId="0" fontId="199" fillId="0" borderId="35" xfId="3280" applyFont="1" applyBorder="1" applyAlignment="1">
      <alignment horizontal="center"/>
    </xf>
    <xf numFmtId="0" fontId="199" fillId="0" borderId="15" xfId="3280" applyFont="1" applyBorder="1" applyAlignment="1">
      <alignment horizontal="center"/>
    </xf>
    <xf numFmtId="0" fontId="199" fillId="0" borderId="36" xfId="3280" applyFont="1" applyBorder="1" applyAlignment="1">
      <alignment horizontal="center"/>
    </xf>
    <xf numFmtId="0" fontId="185" fillId="0" borderId="35" xfId="3280" applyFont="1" applyBorder="1" applyAlignment="1">
      <alignment horizontal="center" vertical="center"/>
    </xf>
    <xf numFmtId="0" fontId="185" fillId="0" borderId="15" xfId="3280" applyFont="1" applyBorder="1" applyAlignment="1">
      <alignment horizontal="center" vertical="center"/>
    </xf>
    <xf numFmtId="0" fontId="185" fillId="0" borderId="36" xfId="3280" applyFont="1" applyBorder="1" applyAlignment="1">
      <alignment horizontal="center" vertical="center"/>
    </xf>
    <xf numFmtId="0" fontId="185" fillId="0" borderId="34" xfId="3280" applyFont="1" applyBorder="1" applyAlignment="1">
      <alignment horizontal="center" vertical="center"/>
    </xf>
    <xf numFmtId="0" fontId="185" fillId="0" borderId="27" xfId="3280" applyFont="1" applyBorder="1" applyAlignment="1">
      <alignment horizontal="center" vertical="center"/>
    </xf>
    <xf numFmtId="0" fontId="185" fillId="0" borderId="26" xfId="3280" applyFont="1" applyBorder="1" applyAlignment="1">
      <alignment horizontal="center" vertical="center"/>
    </xf>
    <xf numFmtId="0" fontId="185" fillId="0" borderId="28" xfId="3280" applyFont="1" applyBorder="1" applyAlignment="1">
      <alignment horizontal="center" vertical="center"/>
    </xf>
    <xf numFmtId="0" fontId="185" fillId="0" borderId="32" xfId="3280" applyFont="1" applyBorder="1" applyAlignment="1">
      <alignment horizontal="center" vertical="center"/>
    </xf>
    <xf numFmtId="0" fontId="185" fillId="0" borderId="30" xfId="3280" applyFont="1" applyBorder="1" applyAlignment="1">
      <alignment horizontal="center" vertical="center"/>
    </xf>
    <xf numFmtId="0" fontId="185" fillId="0" borderId="33" xfId="3280" applyFont="1" applyBorder="1" applyAlignment="1">
      <alignment horizontal="center" vertical="center"/>
    </xf>
    <xf numFmtId="0" fontId="185" fillId="0" borderId="35" xfId="3280" applyFont="1" applyBorder="1" applyAlignment="1">
      <alignment horizontal="left"/>
    </xf>
    <xf numFmtId="0" fontId="185" fillId="0" borderId="15" xfId="3280" applyFont="1" applyBorder="1" applyAlignment="1">
      <alignment horizontal="left"/>
    </xf>
    <xf numFmtId="0" fontId="185" fillId="0" borderId="36" xfId="3280" applyFont="1" applyBorder="1" applyAlignment="1">
      <alignment horizontal="left"/>
    </xf>
    <xf numFmtId="0" fontId="201" fillId="0" borderId="29" xfId="3280" applyFont="1" applyBorder="1" applyAlignment="1">
      <alignment horizontal="center" vertical="center"/>
    </xf>
    <xf numFmtId="0" fontId="201" fillId="0" borderId="0" xfId="3280" applyFont="1" applyAlignment="1">
      <alignment horizontal="center" vertical="center"/>
    </xf>
    <xf numFmtId="0" fontId="201" fillId="0" borderId="31" xfId="3280" applyFont="1" applyBorder="1" applyAlignment="1">
      <alignment horizontal="center" vertical="center"/>
    </xf>
    <xf numFmtId="0" fontId="190" fillId="0" borderId="0" xfId="3280" applyFont="1" applyAlignment="1">
      <alignment horizontal="left"/>
    </xf>
    <xf numFmtId="49" fontId="185" fillId="0" borderId="35" xfId="0" applyNumberFormat="1" applyFont="1" applyBorder="1" applyAlignment="1">
      <alignment horizontal="right"/>
    </xf>
    <xf numFmtId="49" fontId="194" fillId="0" borderId="36" xfId="0" applyNumberFormat="1" applyFont="1" applyBorder="1" applyAlignment="1">
      <alignment horizontal="right"/>
    </xf>
    <xf numFmtId="0" fontId="185" fillId="0" borderId="35" xfId="0" applyFont="1" applyBorder="1"/>
    <xf numFmtId="0" fontId="185" fillId="0" borderId="36" xfId="0" applyFont="1" applyBorder="1"/>
    <xf numFmtId="49" fontId="185" fillId="0" borderId="15" xfId="0" applyNumberFormat="1" applyFont="1" applyBorder="1" applyAlignment="1">
      <alignment horizontal="right"/>
    </xf>
    <xf numFmtId="49" fontId="185" fillId="0" borderId="36" xfId="0" applyNumberFormat="1" applyFont="1" applyBorder="1" applyAlignment="1">
      <alignment horizontal="right"/>
    </xf>
    <xf numFmtId="0" fontId="200" fillId="0" borderId="0" xfId="3280" applyFont="1" applyAlignment="1">
      <alignment horizontal="center"/>
    </xf>
    <xf numFmtId="0" fontId="193" fillId="0" borderId="0" xfId="0" applyFont="1" applyAlignment="1">
      <alignment horizontal="left"/>
    </xf>
    <xf numFmtId="0" fontId="185" fillId="0" borderId="0" xfId="0" applyFont="1" applyAlignment="1">
      <alignment horizontal="left"/>
    </xf>
    <xf numFmtId="0" fontId="193" fillId="0" borderId="0" xfId="0" applyFont="1" applyAlignment="1">
      <alignment horizontal="left" vertical="top" wrapText="1"/>
    </xf>
    <xf numFmtId="0" fontId="185" fillId="0" borderId="0" xfId="0" applyFont="1" applyAlignment="1">
      <alignment horizontal="left" vertical="top" wrapText="1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omma_21.Aktivet Afatgjata Materiale  09" xfId="659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6"/>
    <cellStyle name="Normal 22" xfId="6590"/>
    <cellStyle name="Normal 22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3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48"/>
  <sheetViews>
    <sheetView workbookViewId="0">
      <selection activeCell="B2" sqref="B2"/>
    </sheetView>
  </sheetViews>
  <sheetFormatPr defaultRowHeight="12.75"/>
  <cols>
    <col min="1" max="1" width="2.140625" style="75" customWidth="1"/>
    <col min="2" max="3" width="9.140625" style="75"/>
    <col min="4" max="4" width="9.28515625" style="75" customWidth="1"/>
    <col min="5" max="5" width="9.7109375" style="75" customWidth="1"/>
    <col min="6" max="6" width="12.85546875" style="75" customWidth="1"/>
    <col min="7" max="7" width="5.42578125" style="75" customWidth="1"/>
    <col min="8" max="8" width="9.85546875" style="75" bestFit="1" customWidth="1"/>
    <col min="9" max="9" width="9.140625" style="75"/>
    <col min="10" max="10" width="11.5703125" style="75" customWidth="1"/>
    <col min="11" max="11" width="2.7109375" style="75" customWidth="1"/>
    <col min="12" max="12" width="3.7109375" style="75" customWidth="1"/>
    <col min="13" max="16384" width="9.140625" style="75"/>
  </cols>
  <sheetData>
    <row r="2" spans="2:11">
      <c r="B2" s="76"/>
      <c r="C2" s="77"/>
      <c r="D2" s="77"/>
      <c r="E2" s="77"/>
      <c r="F2" s="77"/>
      <c r="G2" s="77"/>
      <c r="H2" s="77"/>
      <c r="I2" s="77"/>
      <c r="J2" s="77"/>
      <c r="K2" s="78"/>
    </row>
    <row r="3" spans="2:11" s="80" customFormat="1" ht="12">
      <c r="B3" s="79"/>
      <c r="C3" s="80" t="s">
        <v>209</v>
      </c>
      <c r="F3" s="361" t="s">
        <v>472</v>
      </c>
      <c r="G3" s="361"/>
      <c r="K3" s="82"/>
    </row>
    <row r="4" spans="2:11" s="80" customFormat="1" ht="12">
      <c r="B4" s="79"/>
      <c r="C4" s="80" t="s">
        <v>210</v>
      </c>
      <c r="F4" s="362" t="s">
        <v>473</v>
      </c>
      <c r="G4" s="362"/>
      <c r="K4" s="82"/>
    </row>
    <row r="5" spans="2:11" s="80" customFormat="1" ht="12">
      <c r="B5" s="79"/>
      <c r="C5" s="80" t="s">
        <v>211</v>
      </c>
      <c r="F5" s="83" t="s">
        <v>474</v>
      </c>
      <c r="G5" s="81"/>
      <c r="H5" s="81"/>
      <c r="I5" s="81"/>
      <c r="K5" s="82"/>
    </row>
    <row r="6" spans="2:11" s="80" customFormat="1" ht="12">
      <c r="B6" s="79"/>
      <c r="H6" s="342"/>
      <c r="I6" s="268"/>
      <c r="K6" s="82"/>
    </row>
    <row r="7" spans="2:11" s="80" customFormat="1" ht="12">
      <c r="B7" s="79"/>
      <c r="C7" s="80" t="s">
        <v>212</v>
      </c>
      <c r="F7" s="224" t="s">
        <v>475</v>
      </c>
      <c r="G7" s="84"/>
      <c r="K7" s="82"/>
    </row>
    <row r="8" spans="2:11" s="80" customFormat="1" ht="12">
      <c r="B8" s="79"/>
      <c r="C8" s="80" t="s">
        <v>213</v>
      </c>
      <c r="F8" s="83" t="s">
        <v>481</v>
      </c>
      <c r="G8" s="84"/>
      <c r="K8" s="82"/>
    </row>
    <row r="9" spans="2:11" s="80" customFormat="1" ht="12">
      <c r="B9" s="79"/>
      <c r="K9" s="82"/>
    </row>
    <row r="10" spans="2:11" s="80" customFormat="1" ht="12" customHeight="1">
      <c r="B10" s="79"/>
      <c r="C10" s="80" t="s">
        <v>214</v>
      </c>
      <c r="F10" s="81" t="s">
        <v>476</v>
      </c>
      <c r="G10" s="351"/>
      <c r="H10" s="351"/>
      <c r="I10" s="351"/>
      <c r="J10" s="351"/>
      <c r="K10" s="82"/>
    </row>
    <row r="11" spans="2:11" s="80" customFormat="1" ht="12">
      <c r="B11" s="79"/>
      <c r="F11" s="81"/>
      <c r="G11" s="351"/>
      <c r="H11" s="351"/>
      <c r="I11" s="351"/>
      <c r="J11" s="351"/>
      <c r="K11" s="82"/>
    </row>
    <row r="12" spans="2:11" s="80" customFormat="1" ht="12">
      <c r="B12" s="79"/>
      <c r="F12" s="81"/>
      <c r="G12" s="81"/>
      <c r="H12" s="81"/>
      <c r="I12" s="81"/>
      <c r="J12" s="81"/>
      <c r="K12" s="82"/>
    </row>
    <row r="13" spans="2:11">
      <c r="B13" s="85"/>
      <c r="F13" s="80"/>
      <c r="K13" s="86"/>
    </row>
    <row r="14" spans="2:11">
      <c r="B14" s="85"/>
      <c r="F14" s="80"/>
      <c r="K14" s="86"/>
    </row>
    <row r="15" spans="2:11">
      <c r="B15" s="85"/>
      <c r="K15" s="86"/>
    </row>
    <row r="16" spans="2:11">
      <c r="B16" s="85"/>
      <c r="K16" s="86"/>
    </row>
    <row r="17" spans="2:11">
      <c r="B17" s="85"/>
      <c r="K17" s="86"/>
    </row>
    <row r="18" spans="2:11">
      <c r="B18" s="85"/>
      <c r="K18" s="86"/>
    </row>
    <row r="19" spans="2:11">
      <c r="B19" s="85"/>
      <c r="K19" s="86"/>
    </row>
    <row r="20" spans="2:11">
      <c r="B20" s="85"/>
      <c r="K20" s="86"/>
    </row>
    <row r="21" spans="2:11">
      <c r="B21" s="85"/>
      <c r="K21" s="86"/>
    </row>
    <row r="22" spans="2:11">
      <c r="B22" s="85"/>
      <c r="K22" s="86"/>
    </row>
    <row r="23" spans="2:11">
      <c r="B23" s="85"/>
      <c r="K23" s="86"/>
    </row>
    <row r="24" spans="2:11">
      <c r="B24" s="85"/>
      <c r="K24" s="86"/>
    </row>
    <row r="25" spans="2:11" ht="33.75">
      <c r="B25" s="367" t="s">
        <v>215</v>
      </c>
      <c r="C25" s="368"/>
      <c r="D25" s="368"/>
      <c r="E25" s="368"/>
      <c r="F25" s="368"/>
      <c r="G25" s="368"/>
      <c r="H25" s="368"/>
      <c r="I25" s="368"/>
      <c r="J25" s="368"/>
      <c r="K25" s="369"/>
    </row>
    <row r="26" spans="2:11">
      <c r="B26" s="85"/>
      <c r="C26" s="365" t="s">
        <v>216</v>
      </c>
      <c r="D26" s="365"/>
      <c r="E26" s="365"/>
      <c r="F26" s="365"/>
      <c r="G26" s="365"/>
      <c r="H26" s="365"/>
      <c r="I26" s="365"/>
      <c r="J26" s="365"/>
      <c r="K26" s="86"/>
    </row>
    <row r="27" spans="2:11">
      <c r="B27" s="85"/>
      <c r="C27" s="365" t="s">
        <v>217</v>
      </c>
      <c r="D27" s="365"/>
      <c r="E27" s="365"/>
      <c r="F27" s="365"/>
      <c r="G27" s="365"/>
      <c r="H27" s="365"/>
      <c r="I27" s="365"/>
      <c r="J27" s="365"/>
      <c r="K27" s="86"/>
    </row>
    <row r="28" spans="2:11">
      <c r="B28" s="85"/>
      <c r="K28" s="86"/>
    </row>
    <row r="29" spans="2:11">
      <c r="B29" s="85"/>
      <c r="K29" s="86"/>
    </row>
    <row r="30" spans="2:11" ht="33.75">
      <c r="B30" s="85"/>
      <c r="F30" s="87" t="s">
        <v>464</v>
      </c>
      <c r="K30" s="86"/>
    </row>
    <row r="31" spans="2:11">
      <c r="B31" s="85"/>
      <c r="K31" s="86"/>
    </row>
    <row r="32" spans="2:11">
      <c r="B32" s="85"/>
      <c r="K32" s="86"/>
    </row>
    <row r="33" spans="2:11">
      <c r="B33" s="85"/>
      <c r="K33" s="86"/>
    </row>
    <row r="34" spans="2:11">
      <c r="B34" s="85"/>
      <c r="K34" s="86"/>
    </row>
    <row r="35" spans="2:11">
      <c r="B35" s="85"/>
      <c r="K35" s="86"/>
    </row>
    <row r="36" spans="2:11">
      <c r="B36" s="85"/>
      <c r="K36" s="86"/>
    </row>
    <row r="37" spans="2:11">
      <c r="B37" s="85"/>
      <c r="K37" s="86"/>
    </row>
    <row r="38" spans="2:11">
      <c r="B38" s="85"/>
      <c r="K38" s="86"/>
    </row>
    <row r="39" spans="2:11" s="80" customFormat="1" ht="12">
      <c r="B39" s="79"/>
      <c r="C39" s="80" t="s">
        <v>218</v>
      </c>
      <c r="H39" s="370" t="s">
        <v>219</v>
      </c>
      <c r="I39" s="370"/>
      <c r="K39" s="82"/>
    </row>
    <row r="40" spans="2:11" s="80" customFormat="1" ht="12">
      <c r="B40" s="79"/>
      <c r="C40" s="80" t="s">
        <v>220</v>
      </c>
      <c r="H40" s="363" t="s">
        <v>221</v>
      </c>
      <c r="I40" s="363"/>
      <c r="K40" s="82"/>
    </row>
    <row r="41" spans="2:11" s="80" customFormat="1" ht="12">
      <c r="B41" s="79"/>
      <c r="C41" s="80" t="s">
        <v>222</v>
      </c>
      <c r="H41" s="363" t="s">
        <v>223</v>
      </c>
      <c r="I41" s="363"/>
      <c r="K41" s="82"/>
    </row>
    <row r="42" spans="2:11" s="80" customFormat="1" ht="12">
      <c r="B42" s="79"/>
      <c r="C42" s="80" t="s">
        <v>224</v>
      </c>
      <c r="H42" s="363" t="s">
        <v>223</v>
      </c>
      <c r="I42" s="363"/>
      <c r="K42" s="82"/>
    </row>
    <row r="43" spans="2:11">
      <c r="B43" s="85"/>
      <c r="K43" s="86"/>
    </row>
    <row r="44" spans="2:11" s="89" customFormat="1" ht="15">
      <c r="B44" s="88"/>
      <c r="C44" s="80" t="s">
        <v>225</v>
      </c>
      <c r="D44" s="80"/>
      <c r="E44" s="80"/>
      <c r="F44" s="80"/>
      <c r="G44" s="84" t="s">
        <v>226</v>
      </c>
      <c r="H44" s="364" t="s">
        <v>465</v>
      </c>
      <c r="I44" s="365"/>
      <c r="K44" s="90"/>
    </row>
    <row r="45" spans="2:11" s="89" customFormat="1" ht="15">
      <c r="B45" s="88"/>
      <c r="C45" s="80"/>
      <c r="D45" s="80"/>
      <c r="E45" s="80"/>
      <c r="F45" s="80"/>
      <c r="G45" s="84" t="s">
        <v>227</v>
      </c>
      <c r="H45" s="366" t="s">
        <v>466</v>
      </c>
      <c r="I45" s="365"/>
      <c r="K45" s="90"/>
    </row>
    <row r="46" spans="2:11" s="89" customFormat="1" ht="15">
      <c r="B46" s="88"/>
      <c r="C46" s="80"/>
      <c r="D46" s="80"/>
      <c r="E46" s="80"/>
      <c r="F46" s="80"/>
      <c r="G46" s="84"/>
      <c r="H46" s="84"/>
      <c r="I46" s="84"/>
      <c r="K46" s="90"/>
    </row>
    <row r="47" spans="2:11" s="89" customFormat="1" ht="15">
      <c r="B47" s="88"/>
      <c r="C47" s="80" t="s">
        <v>228</v>
      </c>
      <c r="D47" s="80"/>
      <c r="E47" s="80"/>
      <c r="F47" s="84"/>
      <c r="G47" s="80"/>
      <c r="H47" s="204" t="s">
        <v>477</v>
      </c>
      <c r="I47" s="84"/>
      <c r="K47" s="90"/>
    </row>
    <row r="48" spans="2:11">
      <c r="B48" s="91"/>
      <c r="C48" s="92"/>
      <c r="D48" s="92"/>
      <c r="E48" s="92"/>
      <c r="F48" s="92"/>
      <c r="G48" s="92"/>
      <c r="H48" s="92"/>
      <c r="I48" s="92"/>
      <c r="J48" s="92"/>
      <c r="K48" s="93"/>
    </row>
  </sheetData>
  <mergeCells count="11">
    <mergeCell ref="F3:G3"/>
    <mergeCell ref="F4:G4"/>
    <mergeCell ref="H42:I42"/>
    <mergeCell ref="H44:I44"/>
    <mergeCell ref="H45:I45"/>
    <mergeCell ref="B25:K25"/>
    <mergeCell ref="C26:J26"/>
    <mergeCell ref="C27:J27"/>
    <mergeCell ref="H39:I39"/>
    <mergeCell ref="H40:I40"/>
    <mergeCell ref="H41:I41"/>
  </mergeCells>
  <pageMargins left="0.7" right="0.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2"/>
  <sheetViews>
    <sheetView showGridLines="0" tabSelected="1" workbookViewId="0">
      <selection activeCell="B47" sqref="B47"/>
    </sheetView>
  </sheetViews>
  <sheetFormatPr defaultColWidth="9.140625" defaultRowHeight="15"/>
  <cols>
    <col min="1" max="1" width="83.42578125" style="7" customWidth="1"/>
    <col min="2" max="2" width="17.42578125" style="240" customWidth="1"/>
    <col min="3" max="3" width="2.28515625" style="6" customWidth="1"/>
    <col min="4" max="4" width="17.42578125" style="240" customWidth="1"/>
    <col min="5" max="5" width="2.28515625" style="6" customWidth="1"/>
    <col min="6" max="7" width="12.28515625" style="7" customWidth="1"/>
    <col min="8" max="8" width="9.5703125" style="7" bestFit="1" customWidth="1"/>
    <col min="9" max="16384" width="9.140625" style="7"/>
  </cols>
  <sheetData>
    <row r="1" spans="1:7">
      <c r="A1" s="23" t="s">
        <v>467</v>
      </c>
    </row>
    <row r="2" spans="1:7">
      <c r="A2" s="24" t="s">
        <v>478</v>
      </c>
    </row>
    <row r="3" spans="1:7">
      <c r="A3" s="24" t="s">
        <v>479</v>
      </c>
    </row>
    <row r="4" spans="1:7">
      <c r="A4" s="24" t="s">
        <v>74</v>
      </c>
    </row>
    <row r="5" spans="1:7">
      <c r="A5" s="9" t="s">
        <v>37</v>
      </c>
    </row>
    <row r="6" spans="1:7">
      <c r="A6" s="18"/>
      <c r="B6" s="241" t="s">
        <v>9</v>
      </c>
      <c r="C6" s="8"/>
      <c r="D6" s="8" t="s">
        <v>9</v>
      </c>
      <c r="E6" s="8"/>
    </row>
    <row r="7" spans="1:7">
      <c r="A7" s="18"/>
      <c r="B7" s="241" t="s">
        <v>10</v>
      </c>
      <c r="C7" s="8"/>
      <c r="D7" s="8" t="s">
        <v>452</v>
      </c>
      <c r="E7" s="8"/>
    </row>
    <row r="8" spans="1:7">
      <c r="A8" s="9" t="s">
        <v>11</v>
      </c>
      <c r="B8" s="242"/>
      <c r="C8" s="10"/>
      <c r="D8" s="242"/>
      <c r="E8" s="10"/>
    </row>
    <row r="9" spans="1:7">
      <c r="A9" s="9"/>
      <c r="B9" s="242"/>
      <c r="C9" s="10"/>
      <c r="D9" s="242"/>
      <c r="E9" s="10"/>
    </row>
    <row r="10" spans="1:7">
      <c r="A10" s="11" t="s">
        <v>12</v>
      </c>
      <c r="B10" s="245"/>
      <c r="C10" s="12"/>
      <c r="D10" s="243"/>
      <c r="E10" s="12"/>
    </row>
    <row r="11" spans="1:7">
      <c r="A11" s="14" t="s">
        <v>13</v>
      </c>
      <c r="B11" s="206">
        <v>5604305</v>
      </c>
      <c r="C11" s="17"/>
      <c r="D11" s="344">
        <v>569555</v>
      </c>
      <c r="E11" s="17"/>
      <c r="F11" s="346"/>
    </row>
    <row r="12" spans="1:7">
      <c r="A12" s="14" t="s">
        <v>75</v>
      </c>
      <c r="B12" s="244"/>
      <c r="C12" s="17"/>
      <c r="D12" s="244"/>
      <c r="E12" s="17"/>
      <c r="G12" s="345"/>
    </row>
    <row r="13" spans="1:7" ht="16.5" customHeight="1">
      <c r="A13" s="30" t="s">
        <v>108</v>
      </c>
      <c r="B13" s="206"/>
      <c r="C13" s="17"/>
      <c r="D13" s="206"/>
      <c r="E13" s="17"/>
      <c r="G13" s="345"/>
    </row>
    <row r="14" spans="1:7" ht="16.5" customHeight="1">
      <c r="A14" s="30" t="s">
        <v>109</v>
      </c>
      <c r="B14" s="206"/>
      <c r="C14" s="17"/>
      <c r="D14" s="206"/>
      <c r="E14" s="17"/>
      <c r="G14" s="345"/>
    </row>
    <row r="15" spans="1:7">
      <c r="A15" s="30" t="s">
        <v>120</v>
      </c>
      <c r="B15" s="206"/>
      <c r="C15" s="17"/>
      <c r="D15" s="206"/>
      <c r="E15" s="17"/>
      <c r="G15" s="345"/>
    </row>
    <row r="16" spans="1:7">
      <c r="A16" s="30" t="s">
        <v>110</v>
      </c>
      <c r="B16" s="206"/>
      <c r="C16" s="17"/>
      <c r="D16" s="206"/>
      <c r="E16" s="17"/>
      <c r="G16" s="345"/>
    </row>
    <row r="17" spans="1:8">
      <c r="A17" s="14" t="s">
        <v>14</v>
      </c>
      <c r="B17" s="244"/>
      <c r="C17" s="17"/>
      <c r="D17" s="244"/>
      <c r="E17" s="17"/>
    </row>
    <row r="18" spans="1:8">
      <c r="A18" s="30" t="s">
        <v>121</v>
      </c>
      <c r="B18" s="206">
        <v>597921</v>
      </c>
      <c r="C18" s="17"/>
      <c r="D18" s="206">
        <v>2588627</v>
      </c>
      <c r="E18" s="17"/>
      <c r="F18" s="100"/>
      <c r="G18" s="345"/>
    </row>
    <row r="19" spans="1:8" ht="16.5" customHeight="1">
      <c r="A19" s="30" t="s">
        <v>111</v>
      </c>
      <c r="B19" s="206"/>
      <c r="C19" s="17"/>
      <c r="D19" s="206"/>
      <c r="E19" s="17"/>
      <c r="F19" s="100"/>
      <c r="G19" s="345"/>
    </row>
    <row r="20" spans="1:8" ht="16.5" customHeight="1">
      <c r="A20" s="30" t="s">
        <v>112</v>
      </c>
      <c r="B20" s="206"/>
      <c r="C20" s="17"/>
      <c r="D20" s="206"/>
      <c r="E20" s="17"/>
      <c r="F20" s="100"/>
      <c r="G20" s="345"/>
    </row>
    <row r="21" spans="1:8">
      <c r="A21" s="30" t="s">
        <v>7</v>
      </c>
      <c r="B21" s="206">
        <v>4956682</v>
      </c>
      <c r="C21" s="17"/>
      <c r="D21" s="206">
        <v>4867458</v>
      </c>
      <c r="E21" s="17"/>
      <c r="F21" s="100"/>
      <c r="G21" s="345"/>
    </row>
    <row r="22" spans="1:8">
      <c r="A22" s="30" t="s">
        <v>113</v>
      </c>
      <c r="B22" s="206"/>
      <c r="C22" s="17"/>
      <c r="D22" s="206"/>
      <c r="E22" s="17"/>
      <c r="G22" s="345"/>
      <c r="H22" s="100"/>
    </row>
    <row r="23" spans="1:8">
      <c r="A23" s="14" t="s">
        <v>67</v>
      </c>
      <c r="B23" s="245"/>
      <c r="C23" s="17"/>
      <c r="D23" s="245"/>
      <c r="E23" s="17"/>
      <c r="F23" s="100"/>
      <c r="G23" s="100"/>
    </row>
    <row r="24" spans="1:8">
      <c r="A24" s="30" t="s">
        <v>76</v>
      </c>
      <c r="B24" s="206">
        <v>143805</v>
      </c>
      <c r="C24" s="17"/>
      <c r="D24" s="206">
        <v>280090</v>
      </c>
      <c r="E24" s="17"/>
      <c r="G24" s="345"/>
    </row>
    <row r="25" spans="1:8">
      <c r="A25" s="30" t="s">
        <v>77</v>
      </c>
      <c r="B25" s="206"/>
      <c r="C25" s="17"/>
      <c r="D25" s="206"/>
      <c r="E25" s="17"/>
      <c r="G25" s="345"/>
    </row>
    <row r="26" spans="1:8">
      <c r="A26" s="30" t="s">
        <v>78</v>
      </c>
      <c r="B26" s="206"/>
      <c r="C26" s="17"/>
      <c r="D26" s="206"/>
      <c r="E26" s="17"/>
      <c r="G26" s="345"/>
    </row>
    <row r="27" spans="1:8">
      <c r="A27" s="30" t="s">
        <v>61</v>
      </c>
      <c r="B27" s="206"/>
      <c r="C27" s="17"/>
      <c r="D27" s="206"/>
      <c r="E27" s="17"/>
      <c r="G27" s="345"/>
    </row>
    <row r="28" spans="1:8">
      <c r="A28" s="30" t="s">
        <v>79</v>
      </c>
      <c r="B28" s="206"/>
      <c r="C28" s="17"/>
      <c r="D28" s="206"/>
      <c r="E28" s="17"/>
      <c r="G28" s="345"/>
    </row>
    <row r="29" spans="1:8">
      <c r="A29" s="30" t="s">
        <v>80</v>
      </c>
      <c r="B29" s="206"/>
      <c r="C29" s="17"/>
      <c r="D29" s="206"/>
      <c r="E29" s="17"/>
      <c r="G29" s="345"/>
    </row>
    <row r="30" spans="1:8">
      <c r="A30" s="30" t="s">
        <v>81</v>
      </c>
      <c r="B30" s="206"/>
      <c r="C30" s="17"/>
      <c r="D30" s="206"/>
      <c r="E30" s="17"/>
      <c r="G30" s="345"/>
    </row>
    <row r="31" spans="1:8">
      <c r="A31" s="14" t="s">
        <v>15</v>
      </c>
      <c r="B31" s="246"/>
      <c r="C31" s="116"/>
      <c r="D31" s="246"/>
      <c r="E31" s="116"/>
      <c r="G31" s="345"/>
    </row>
    <row r="32" spans="1:8">
      <c r="A32" s="14" t="s">
        <v>16</v>
      </c>
      <c r="B32" s="206"/>
      <c r="C32" s="116"/>
      <c r="D32" s="206"/>
      <c r="E32" s="116"/>
      <c r="G32" s="345"/>
    </row>
    <row r="33" spans="1:7">
      <c r="A33" s="14" t="s">
        <v>2</v>
      </c>
      <c r="B33" s="247">
        <f>SUM(B11:B32)</f>
        <v>11302713</v>
      </c>
      <c r="C33" s="21"/>
      <c r="D33" s="247">
        <f>SUM(D11:D32)</f>
        <v>8305730</v>
      </c>
      <c r="E33" s="21"/>
      <c r="G33" s="345"/>
    </row>
    <row r="34" spans="1:7">
      <c r="A34" s="14"/>
      <c r="B34" s="259"/>
      <c r="C34" s="17"/>
      <c r="D34" s="259"/>
      <c r="E34" s="17"/>
      <c r="G34" s="345"/>
    </row>
    <row r="35" spans="1:7">
      <c r="A35" s="14" t="s">
        <v>18</v>
      </c>
      <c r="B35" s="259"/>
      <c r="C35" s="17"/>
      <c r="D35" s="259"/>
      <c r="E35" s="17"/>
      <c r="G35" s="345"/>
    </row>
    <row r="36" spans="1:7">
      <c r="A36" s="14" t="s">
        <v>82</v>
      </c>
      <c r="B36" s="259"/>
      <c r="C36" s="17"/>
      <c r="D36" s="259"/>
      <c r="E36" s="17"/>
      <c r="G36" s="345"/>
    </row>
    <row r="37" spans="1:7">
      <c r="A37" s="30" t="s">
        <v>114</v>
      </c>
      <c r="B37" s="206"/>
      <c r="C37" s="17"/>
      <c r="D37" s="206"/>
      <c r="E37" s="17"/>
      <c r="G37" s="345"/>
    </row>
    <row r="38" spans="1:7">
      <c r="A38" s="30" t="s">
        <v>115</v>
      </c>
      <c r="B38" s="206"/>
      <c r="C38" s="17"/>
      <c r="D38" s="206"/>
      <c r="E38" s="17"/>
      <c r="G38" s="345"/>
    </row>
    <row r="39" spans="1:7">
      <c r="A39" s="30" t="s">
        <v>116</v>
      </c>
      <c r="B39" s="206"/>
      <c r="C39" s="17"/>
      <c r="D39" s="206"/>
      <c r="E39" s="17"/>
      <c r="G39" s="345"/>
    </row>
    <row r="40" spans="1:7">
      <c r="A40" s="30" t="s">
        <v>117</v>
      </c>
      <c r="B40" s="206"/>
      <c r="C40" s="17"/>
      <c r="D40" s="206"/>
      <c r="E40" s="17"/>
      <c r="G40" s="345"/>
    </row>
    <row r="41" spans="1:7">
      <c r="A41" s="30" t="s">
        <v>118</v>
      </c>
      <c r="B41" s="206"/>
      <c r="C41" s="17"/>
      <c r="D41" s="206"/>
      <c r="E41" s="17"/>
      <c r="G41" s="345"/>
    </row>
    <row r="42" spans="1:7">
      <c r="A42" s="30" t="s">
        <v>119</v>
      </c>
      <c r="B42" s="206"/>
      <c r="C42" s="17"/>
      <c r="D42" s="206"/>
      <c r="E42" s="17"/>
      <c r="G42" s="345"/>
    </row>
    <row r="43" spans="1:7">
      <c r="A43" s="14" t="s">
        <v>73</v>
      </c>
      <c r="B43" s="245"/>
      <c r="C43" s="17"/>
      <c r="D43" s="245"/>
      <c r="E43" s="17"/>
      <c r="G43" s="345"/>
    </row>
    <row r="44" spans="1:7">
      <c r="A44" s="30" t="s">
        <v>122</v>
      </c>
      <c r="B44" s="206"/>
      <c r="C44" s="17"/>
      <c r="D44" s="206"/>
      <c r="E44" s="17"/>
      <c r="G44" s="345"/>
    </row>
    <row r="45" spans="1:7">
      <c r="A45" s="30" t="s">
        <v>123</v>
      </c>
      <c r="B45" s="206"/>
      <c r="C45" s="17"/>
      <c r="D45" s="206"/>
      <c r="E45" s="17"/>
      <c r="G45" s="345"/>
    </row>
    <row r="46" spans="1:7">
      <c r="A46" s="30" t="s">
        <v>124</v>
      </c>
      <c r="B46" s="343">
        <v>39095</v>
      </c>
      <c r="C46" s="17"/>
      <c r="D46" s="343">
        <v>0</v>
      </c>
      <c r="E46" s="17"/>
      <c r="G46" s="345"/>
    </row>
    <row r="47" spans="1:7">
      <c r="A47" s="30" t="s">
        <v>125</v>
      </c>
      <c r="B47" s="206"/>
      <c r="C47" s="17"/>
      <c r="D47" s="206"/>
      <c r="E47" s="17"/>
      <c r="G47" s="345"/>
    </row>
    <row r="48" spans="1:7">
      <c r="A48" s="30" t="s">
        <v>126</v>
      </c>
      <c r="B48" s="206"/>
      <c r="C48" s="17"/>
      <c r="D48" s="206"/>
      <c r="E48" s="17"/>
      <c r="G48" s="345"/>
    </row>
    <row r="49" spans="1:7">
      <c r="A49" s="14" t="s">
        <v>19</v>
      </c>
      <c r="B49" s="206"/>
      <c r="C49" s="17"/>
      <c r="D49" s="206"/>
      <c r="E49" s="17"/>
      <c r="G49" s="345"/>
    </row>
    <row r="50" spans="1:7">
      <c r="A50" s="14" t="s">
        <v>83</v>
      </c>
      <c r="B50" s="245"/>
      <c r="C50" s="17"/>
      <c r="D50" s="245"/>
      <c r="E50" s="17"/>
      <c r="G50" s="345"/>
    </row>
    <row r="51" spans="1:7">
      <c r="A51" s="30" t="s">
        <v>127</v>
      </c>
      <c r="B51" s="206"/>
      <c r="C51" s="17"/>
      <c r="D51" s="206"/>
      <c r="E51" s="17"/>
      <c r="G51" s="345"/>
    </row>
    <row r="52" spans="1:7">
      <c r="A52" s="30" t="s">
        <v>128</v>
      </c>
      <c r="B52" s="206"/>
      <c r="C52" s="17"/>
      <c r="D52" s="206"/>
      <c r="E52" s="17"/>
      <c r="G52" s="345"/>
    </row>
    <row r="53" spans="1:7">
      <c r="A53" s="30" t="s">
        <v>129</v>
      </c>
      <c r="B53" s="206"/>
      <c r="C53" s="17"/>
      <c r="D53" s="206"/>
      <c r="E53" s="17"/>
      <c r="G53" s="345"/>
    </row>
    <row r="54" spans="1:7">
      <c r="A54" s="14" t="s">
        <v>20</v>
      </c>
      <c r="B54" s="206"/>
      <c r="C54" s="17"/>
      <c r="D54" s="206"/>
      <c r="E54" s="17"/>
      <c r="G54" s="345"/>
    </row>
    <row r="55" spans="1:7">
      <c r="A55" s="14" t="s">
        <v>1</v>
      </c>
      <c r="B55" s="247">
        <f>SUM(B37:B54)</f>
        <v>39095</v>
      </c>
      <c r="C55" s="21"/>
      <c r="D55" s="247">
        <f>D46</f>
        <v>0</v>
      </c>
      <c r="E55" s="21"/>
      <c r="G55" s="345"/>
    </row>
    <row r="56" spans="1:7">
      <c r="A56" s="14"/>
      <c r="B56" s="260"/>
      <c r="C56" s="15"/>
      <c r="D56" s="260"/>
      <c r="E56" s="15"/>
      <c r="G56" s="345"/>
    </row>
    <row r="57" spans="1:7" ht="15.75" thickBot="1">
      <c r="A57" s="14" t="s">
        <v>21</v>
      </c>
      <c r="B57" s="248">
        <f>B55+B33</f>
        <v>11341808</v>
      </c>
      <c r="C57" s="21"/>
      <c r="D57" s="248">
        <f>D55+D33</f>
        <v>8305730</v>
      </c>
      <c r="E57" s="21"/>
      <c r="G57" s="345"/>
    </row>
    <row r="58" spans="1:7" ht="15.75" thickTop="1">
      <c r="A58" s="14"/>
      <c r="B58" s="341"/>
      <c r="C58" s="21"/>
      <c r="D58" s="341"/>
      <c r="E58" s="21"/>
      <c r="G58" s="345"/>
    </row>
    <row r="59" spans="1:7">
      <c r="A59" s="14"/>
      <c r="B59" s="341"/>
      <c r="C59" s="21"/>
      <c r="D59" s="341"/>
      <c r="E59" s="21"/>
      <c r="G59" s="345"/>
    </row>
    <row r="60" spans="1:7">
      <c r="A60" s="14"/>
      <c r="B60" s="341"/>
      <c r="C60" s="21"/>
      <c r="D60" s="341"/>
      <c r="E60" s="21"/>
      <c r="G60" s="345"/>
    </row>
    <row r="61" spans="1:7">
      <c r="A61" s="14"/>
      <c r="B61" s="341"/>
      <c r="C61" s="21"/>
      <c r="D61" s="341"/>
      <c r="E61" s="21"/>
      <c r="G61" s="345"/>
    </row>
    <row r="62" spans="1:7">
      <c r="A62" s="16"/>
      <c r="B62" s="259"/>
      <c r="C62" s="17"/>
      <c r="D62" s="259"/>
      <c r="E62" s="17"/>
      <c r="G62" s="345"/>
    </row>
    <row r="63" spans="1:7">
      <c r="A63" s="9" t="s">
        <v>22</v>
      </c>
      <c r="B63" s="259"/>
      <c r="C63" s="17"/>
      <c r="D63" s="259"/>
      <c r="E63" s="17"/>
      <c r="G63" s="345"/>
    </row>
    <row r="64" spans="1:7">
      <c r="A64" s="9"/>
      <c r="B64" s="259"/>
      <c r="C64" s="17"/>
      <c r="D64" s="259"/>
      <c r="E64" s="17"/>
      <c r="G64" s="345"/>
    </row>
    <row r="65" spans="1:7">
      <c r="A65" s="14" t="s">
        <v>23</v>
      </c>
      <c r="B65" s="259"/>
      <c r="C65" s="17"/>
      <c r="D65" s="259"/>
      <c r="E65" s="17"/>
      <c r="G65" s="345"/>
    </row>
    <row r="66" spans="1:7">
      <c r="A66" s="30" t="s">
        <v>130</v>
      </c>
      <c r="B66" s="206"/>
      <c r="C66" s="17"/>
      <c r="D66" s="206"/>
      <c r="E66" s="17"/>
      <c r="G66" s="345"/>
    </row>
    <row r="67" spans="1:7">
      <c r="A67" s="30" t="s">
        <v>84</v>
      </c>
      <c r="B67" s="206"/>
      <c r="C67" s="17"/>
      <c r="D67" s="206"/>
      <c r="E67" s="17"/>
      <c r="G67" s="345"/>
    </row>
    <row r="68" spans="1:7">
      <c r="A68" s="30" t="s">
        <v>85</v>
      </c>
      <c r="B68" s="206"/>
      <c r="C68" s="17"/>
      <c r="D68" s="206"/>
      <c r="E68" s="17"/>
      <c r="G68" s="345"/>
    </row>
    <row r="69" spans="1:7">
      <c r="A69" s="30" t="s">
        <v>24</v>
      </c>
      <c r="B69" s="206">
        <v>181751</v>
      </c>
      <c r="C69" s="17"/>
      <c r="D69" s="206">
        <v>0</v>
      </c>
      <c r="E69" s="17"/>
      <c r="F69" s="100"/>
      <c r="G69" s="345"/>
    </row>
    <row r="70" spans="1:7">
      <c r="A70" s="30" t="s">
        <v>86</v>
      </c>
      <c r="B70" s="206"/>
      <c r="C70" s="17"/>
      <c r="D70" s="206"/>
      <c r="E70" s="17"/>
      <c r="F70" s="100"/>
      <c r="G70" s="345"/>
    </row>
    <row r="71" spans="1:7">
      <c r="A71" s="30" t="s">
        <v>131</v>
      </c>
      <c r="B71" s="246"/>
      <c r="C71" s="17"/>
      <c r="D71" s="246"/>
      <c r="E71" s="17"/>
      <c r="F71" s="100"/>
      <c r="G71" s="345"/>
    </row>
    <row r="72" spans="1:7">
      <c r="A72" s="30" t="s">
        <v>132</v>
      </c>
      <c r="B72" s="206"/>
      <c r="C72" s="17"/>
      <c r="D72" s="206"/>
      <c r="E72" s="17"/>
      <c r="F72" s="100"/>
      <c r="G72" s="345"/>
    </row>
    <row r="73" spans="1:7">
      <c r="A73" s="30" t="s">
        <v>71</v>
      </c>
      <c r="B73" s="206">
        <v>348043</v>
      </c>
      <c r="C73" s="17"/>
      <c r="D73" s="344">
        <v>486855</v>
      </c>
      <c r="E73" s="17"/>
      <c r="F73" s="100"/>
      <c r="G73" s="345"/>
    </row>
    <row r="74" spans="1:7">
      <c r="A74" s="30" t="s">
        <v>87</v>
      </c>
      <c r="B74" s="206">
        <v>1621802</v>
      </c>
      <c r="C74" s="17"/>
      <c r="D74" s="206">
        <v>203596</v>
      </c>
      <c r="E74" s="17"/>
      <c r="F74" s="100"/>
      <c r="G74" s="345"/>
    </row>
    <row r="75" spans="1:7">
      <c r="A75" s="30" t="s">
        <v>68</v>
      </c>
      <c r="B75" s="206"/>
      <c r="C75" s="17"/>
      <c r="D75" s="206"/>
      <c r="E75" s="17"/>
      <c r="F75" s="100"/>
      <c r="G75" s="345"/>
    </row>
    <row r="76" spans="1:7">
      <c r="A76" s="14" t="s">
        <v>25</v>
      </c>
      <c r="B76" s="206"/>
      <c r="C76" s="17"/>
      <c r="D76" s="206"/>
      <c r="E76" s="17"/>
      <c r="G76" s="345"/>
    </row>
    <row r="77" spans="1:7">
      <c r="A77" s="14" t="s">
        <v>26</v>
      </c>
      <c r="B77" s="206"/>
      <c r="C77" s="17"/>
      <c r="D77" s="206"/>
      <c r="E77" s="17"/>
      <c r="G77" s="345"/>
    </row>
    <row r="78" spans="1:7">
      <c r="A78" s="14" t="s">
        <v>72</v>
      </c>
      <c r="B78" s="206"/>
      <c r="C78" s="17"/>
      <c r="D78" s="206"/>
      <c r="E78" s="17"/>
      <c r="G78" s="345"/>
    </row>
    <row r="79" spans="1:7">
      <c r="A79" s="14" t="s">
        <v>27</v>
      </c>
      <c r="B79" s="247">
        <f>SUM(B66:B78)</f>
        <v>2151596</v>
      </c>
      <c r="C79" s="21"/>
      <c r="D79" s="247">
        <f>SUM(D66:D78)</f>
        <v>690451</v>
      </c>
      <c r="E79" s="21"/>
      <c r="G79" s="345"/>
    </row>
    <row r="80" spans="1:7">
      <c r="A80" s="14"/>
      <c r="B80" s="259"/>
      <c r="C80" s="17"/>
      <c r="D80" s="259"/>
      <c r="E80" s="17"/>
      <c r="G80" s="345"/>
    </row>
    <row r="81" spans="1:7">
      <c r="A81" s="14" t="s">
        <v>28</v>
      </c>
      <c r="B81" s="259"/>
      <c r="C81" s="17"/>
      <c r="D81" s="259"/>
      <c r="E81" s="17"/>
      <c r="G81" s="345"/>
    </row>
    <row r="82" spans="1:7">
      <c r="A82" s="30" t="s">
        <v>130</v>
      </c>
      <c r="B82" s="206"/>
      <c r="C82" s="17"/>
      <c r="D82" s="206"/>
      <c r="E82" s="17"/>
      <c r="G82" s="345"/>
    </row>
    <row r="83" spans="1:7">
      <c r="A83" s="30" t="s">
        <v>84</v>
      </c>
      <c r="B83" s="206"/>
      <c r="C83" s="17"/>
      <c r="D83" s="206"/>
      <c r="E83" s="17"/>
      <c r="G83" s="345"/>
    </row>
    <row r="84" spans="1:7">
      <c r="A84" s="30" t="s">
        <v>85</v>
      </c>
      <c r="B84" s="206"/>
      <c r="C84" s="17"/>
      <c r="D84" s="206"/>
      <c r="E84" s="17"/>
      <c r="G84" s="345"/>
    </row>
    <row r="85" spans="1:7">
      <c r="A85" s="30" t="s">
        <v>24</v>
      </c>
      <c r="B85" s="206"/>
      <c r="C85" s="17"/>
      <c r="D85" s="206"/>
      <c r="E85" s="17"/>
      <c r="G85" s="345"/>
    </row>
    <row r="86" spans="1:7">
      <c r="A86" s="30" t="s">
        <v>86</v>
      </c>
      <c r="B86" s="206"/>
      <c r="C86" s="17"/>
      <c r="D86" s="206"/>
      <c r="E86" s="17"/>
      <c r="G86" s="345"/>
    </row>
    <row r="87" spans="1:7">
      <c r="A87" s="30" t="s">
        <v>131</v>
      </c>
      <c r="B87" s="206"/>
      <c r="C87" s="17"/>
      <c r="D87" s="206"/>
      <c r="E87" s="17"/>
      <c r="G87" s="345"/>
    </row>
    <row r="88" spans="1:7">
      <c r="A88" s="30" t="s">
        <v>132</v>
      </c>
      <c r="B88" s="206"/>
      <c r="C88" s="17"/>
      <c r="D88" s="206"/>
      <c r="E88" s="17"/>
      <c r="G88" s="345"/>
    </row>
    <row r="89" spans="1:7">
      <c r="A89" s="30" t="s">
        <v>68</v>
      </c>
      <c r="B89" s="206"/>
      <c r="C89" s="17"/>
      <c r="D89" s="206"/>
      <c r="E89" s="17"/>
      <c r="G89" s="345"/>
    </row>
    <row r="90" spans="1:7">
      <c r="A90" s="14" t="s">
        <v>25</v>
      </c>
      <c r="B90" s="206"/>
      <c r="C90" s="17"/>
      <c r="D90" s="206"/>
      <c r="E90" s="17"/>
      <c r="G90" s="345"/>
    </row>
    <row r="91" spans="1:7">
      <c r="A91" s="14" t="s">
        <v>26</v>
      </c>
      <c r="B91" s="206"/>
      <c r="C91" s="17"/>
      <c r="D91" s="206"/>
      <c r="E91" s="17"/>
      <c r="G91" s="345"/>
    </row>
    <row r="92" spans="1:7">
      <c r="A92" s="14" t="s">
        <v>72</v>
      </c>
      <c r="B92" s="245"/>
      <c r="C92" s="17"/>
      <c r="D92" s="245"/>
      <c r="E92" s="17"/>
      <c r="G92" s="345"/>
    </row>
    <row r="93" spans="1:7">
      <c r="A93" s="30" t="s">
        <v>88</v>
      </c>
      <c r="B93" s="206"/>
      <c r="C93" s="17"/>
      <c r="D93" s="206"/>
      <c r="E93" s="17"/>
      <c r="G93" s="345"/>
    </row>
    <row r="94" spans="1:7">
      <c r="A94" s="30" t="s">
        <v>89</v>
      </c>
      <c r="B94" s="206"/>
      <c r="C94" s="17"/>
      <c r="D94" s="206"/>
      <c r="E94" s="17"/>
      <c r="G94" s="345"/>
    </row>
    <row r="95" spans="1:7">
      <c r="A95" s="14" t="s">
        <v>29</v>
      </c>
      <c r="B95" s="206"/>
      <c r="C95" s="17"/>
      <c r="D95" s="206"/>
      <c r="E95" s="17"/>
      <c r="G95" s="345"/>
    </row>
    <row r="96" spans="1:7">
      <c r="A96" s="14" t="s">
        <v>30</v>
      </c>
      <c r="B96" s="247">
        <f>SUM(B82:B95)</f>
        <v>0</v>
      </c>
      <c r="C96" s="21"/>
      <c r="D96" s="247">
        <f>SUM(D82:D95)</f>
        <v>0</v>
      </c>
      <c r="E96" s="21"/>
      <c r="G96" s="345"/>
    </row>
    <row r="97" spans="1:7">
      <c r="A97" s="14"/>
      <c r="B97" s="260"/>
      <c r="C97" s="15"/>
      <c r="D97" s="260"/>
      <c r="E97" s="15"/>
      <c r="G97" s="345"/>
    </row>
    <row r="98" spans="1:7">
      <c r="A98" s="14" t="s">
        <v>31</v>
      </c>
      <c r="B98" s="249">
        <f>B79+B96</f>
        <v>2151596</v>
      </c>
      <c r="C98" s="21"/>
      <c r="D98" s="249">
        <f>D96+D79</f>
        <v>690451</v>
      </c>
      <c r="E98" s="21"/>
      <c r="G98" s="345"/>
    </row>
    <row r="99" spans="1:7">
      <c r="A99" s="14"/>
      <c r="B99" s="245"/>
      <c r="C99" s="17"/>
      <c r="D99" s="245"/>
      <c r="E99" s="17"/>
      <c r="G99" s="345"/>
    </row>
    <row r="100" spans="1:7">
      <c r="A100" s="14" t="s">
        <v>32</v>
      </c>
      <c r="B100" s="245"/>
      <c r="C100" s="17"/>
      <c r="D100" s="245"/>
      <c r="E100" s="17"/>
      <c r="G100" s="345"/>
    </row>
    <row r="101" spans="1:7">
      <c r="A101" s="14" t="s">
        <v>33</v>
      </c>
      <c r="B101" s="206"/>
      <c r="C101" s="17"/>
      <c r="D101" s="206"/>
      <c r="E101" s="17"/>
      <c r="G101" s="345"/>
    </row>
    <row r="102" spans="1:7">
      <c r="A102" s="14" t="s">
        <v>34</v>
      </c>
      <c r="B102" s="206"/>
      <c r="C102" s="17"/>
      <c r="D102" s="206"/>
      <c r="E102" s="17"/>
      <c r="G102" s="345"/>
    </row>
    <row r="103" spans="1:7">
      <c r="A103" s="14" t="s">
        <v>35</v>
      </c>
      <c r="B103" s="206"/>
      <c r="C103" s="17"/>
      <c r="D103" s="206"/>
      <c r="E103" s="17"/>
      <c r="G103" s="345"/>
    </row>
    <row r="104" spans="1:7">
      <c r="A104" s="14" t="s">
        <v>6</v>
      </c>
      <c r="B104" s="245"/>
      <c r="C104" s="17"/>
      <c r="D104" s="245"/>
      <c r="E104" s="17"/>
      <c r="G104" s="345"/>
    </row>
    <row r="105" spans="1:7">
      <c r="A105" s="30" t="s">
        <v>0</v>
      </c>
      <c r="B105" s="206"/>
      <c r="C105" s="17"/>
      <c r="D105" s="206"/>
      <c r="E105" s="17"/>
      <c r="G105" s="345"/>
    </row>
    <row r="106" spans="1:7">
      <c r="A106" s="30" t="s">
        <v>90</v>
      </c>
      <c r="B106" s="206"/>
      <c r="C106" s="17"/>
      <c r="D106" s="206"/>
      <c r="E106" s="17"/>
      <c r="G106" s="345"/>
    </row>
    <row r="107" spans="1:7">
      <c r="A107" s="30" t="s">
        <v>6</v>
      </c>
      <c r="B107" s="206"/>
      <c r="C107" s="17"/>
      <c r="D107" s="206"/>
      <c r="E107" s="17"/>
      <c r="G107" s="345"/>
    </row>
    <row r="108" spans="1:7">
      <c r="A108" s="30" t="s">
        <v>106</v>
      </c>
      <c r="B108" s="206"/>
      <c r="C108" s="17"/>
      <c r="D108" s="206"/>
      <c r="E108" s="17"/>
      <c r="G108" s="345"/>
    </row>
    <row r="109" spans="1:7">
      <c r="A109" s="14" t="s">
        <v>63</v>
      </c>
      <c r="B109" s="206"/>
      <c r="C109" s="17"/>
      <c r="D109" s="206"/>
      <c r="E109" s="17"/>
      <c r="G109" s="345"/>
    </row>
    <row r="110" spans="1:7">
      <c r="A110" s="14" t="s">
        <v>62</v>
      </c>
      <c r="B110" s="206">
        <v>9190212</v>
      </c>
      <c r="C110" s="17"/>
      <c r="D110" s="206">
        <v>7615279</v>
      </c>
      <c r="E110" s="17"/>
      <c r="G110" s="345"/>
    </row>
    <row r="111" spans="1:7" ht="18" customHeight="1">
      <c r="A111" s="14" t="s">
        <v>65</v>
      </c>
      <c r="B111" s="250">
        <f>SUM(B101:B110)</f>
        <v>9190212</v>
      </c>
      <c r="C111" s="28"/>
      <c r="D111" s="250">
        <f>SUM(D101:D110)</f>
        <v>7615279</v>
      </c>
      <c r="E111" s="28"/>
      <c r="G111" s="345"/>
    </row>
    <row r="112" spans="1:7">
      <c r="A112" s="13" t="s">
        <v>60</v>
      </c>
      <c r="B112" s="206"/>
      <c r="C112" s="17"/>
      <c r="D112" s="206"/>
      <c r="E112" s="17"/>
      <c r="G112" s="345"/>
    </row>
    <row r="113" spans="1:7">
      <c r="A113" s="14" t="s">
        <v>64</v>
      </c>
      <c r="B113" s="249">
        <f>SUM(B111:B112)</f>
        <v>9190212</v>
      </c>
      <c r="C113" s="21"/>
      <c r="D113" s="249">
        <f>D111</f>
        <v>7615279</v>
      </c>
      <c r="E113" s="21"/>
      <c r="G113" s="345"/>
    </row>
    <row r="114" spans="1:7">
      <c r="A114" s="14"/>
      <c r="B114" s="245"/>
      <c r="C114" s="17"/>
      <c r="D114" s="245"/>
      <c r="E114" s="17"/>
      <c r="G114" s="345"/>
    </row>
    <row r="115" spans="1:7" ht="15.75" thickBot="1">
      <c r="A115" s="31" t="s">
        <v>36</v>
      </c>
      <c r="B115" s="248">
        <f>B98+B113</f>
        <v>11341808</v>
      </c>
      <c r="C115" s="21"/>
      <c r="D115" s="248">
        <f>D98+D113</f>
        <v>8305730</v>
      </c>
      <c r="E115" s="21"/>
      <c r="G115" s="345"/>
    </row>
    <row r="116" spans="1:7" ht="15.75" thickTop="1">
      <c r="A116" s="3"/>
      <c r="B116" s="4"/>
      <c r="C116" s="4"/>
      <c r="D116" s="4"/>
      <c r="E116" s="4"/>
      <c r="G116" s="345"/>
    </row>
    <row r="117" spans="1:7">
      <c r="A117" s="19" t="s">
        <v>3</v>
      </c>
      <c r="B117" s="20">
        <f>B57-B115</f>
        <v>0</v>
      </c>
      <c r="C117" s="20"/>
      <c r="D117" s="20">
        <f t="shared" ref="D117" si="0">D57-D115</f>
        <v>0</v>
      </c>
      <c r="E117" s="19"/>
      <c r="G117" s="345"/>
    </row>
    <row r="118" spans="1:7">
      <c r="A118" s="5"/>
      <c r="B118" s="5"/>
      <c r="C118" s="5"/>
      <c r="D118" s="5"/>
      <c r="E118" s="5"/>
      <c r="G118" s="345"/>
    </row>
    <row r="119" spans="1:7">
      <c r="A119" s="5"/>
      <c r="B119" s="5"/>
      <c r="C119" s="5"/>
      <c r="D119" s="5"/>
      <c r="E119" s="5"/>
      <c r="G119" s="345"/>
    </row>
    <row r="120" spans="1:7" ht="30" customHeight="1">
      <c r="A120" s="371" t="s">
        <v>107</v>
      </c>
      <c r="B120" s="371"/>
      <c r="C120" s="371"/>
      <c r="D120" s="371"/>
      <c r="E120" s="371"/>
    </row>
    <row r="121" spans="1:7">
      <c r="A121" s="5"/>
      <c r="B121" s="5"/>
      <c r="C121" s="5"/>
      <c r="D121" s="5"/>
      <c r="E121" s="5"/>
    </row>
    <row r="122" spans="1:7">
      <c r="A122" s="5"/>
      <c r="B122" s="5"/>
      <c r="C122" s="5"/>
      <c r="D122" s="5"/>
      <c r="E122" s="5"/>
    </row>
    <row r="123" spans="1:7">
      <c r="A123" s="5"/>
      <c r="B123" s="5"/>
      <c r="C123" s="5"/>
      <c r="D123" s="5"/>
      <c r="E123" s="5"/>
    </row>
    <row r="124" spans="1:7">
      <c r="A124" s="5"/>
      <c r="B124" s="5"/>
      <c r="C124" s="5"/>
      <c r="D124" s="5"/>
      <c r="E124" s="5"/>
    </row>
    <row r="125" spans="1:7">
      <c r="A125" s="5"/>
      <c r="B125" s="5"/>
      <c r="C125" s="5"/>
      <c r="D125" s="5"/>
      <c r="E125" s="5"/>
    </row>
    <row r="126" spans="1:7">
      <c r="A126" s="5"/>
      <c r="B126" s="5"/>
      <c r="C126" s="5"/>
      <c r="D126" s="5"/>
      <c r="E126" s="5"/>
    </row>
    <row r="127" spans="1:7">
      <c r="A127" s="5"/>
      <c r="B127" s="4"/>
      <c r="C127" s="4"/>
      <c r="D127" s="4"/>
      <c r="E127" s="4"/>
    </row>
    <row r="128" spans="1:7">
      <c r="A128" s="5"/>
      <c r="B128" s="4"/>
      <c r="C128" s="4"/>
      <c r="D128" s="4"/>
      <c r="E128" s="4"/>
    </row>
    <row r="129" spans="1:5">
      <c r="A129" s="5"/>
      <c r="B129" s="4"/>
      <c r="C129" s="4"/>
      <c r="D129" s="4"/>
      <c r="E129" s="4"/>
    </row>
    <row r="130" spans="1:5">
      <c r="A130" s="5"/>
      <c r="B130" s="4"/>
      <c r="C130" s="4"/>
      <c r="D130" s="4"/>
      <c r="E130" s="4"/>
    </row>
    <row r="131" spans="1:5">
      <c r="A131" s="5"/>
      <c r="B131" s="4"/>
      <c r="C131" s="4"/>
      <c r="D131" s="4"/>
      <c r="E131" s="4"/>
    </row>
    <row r="132" spans="1:5">
      <c r="A132" s="5"/>
      <c r="B132" s="4"/>
      <c r="C132" s="4"/>
      <c r="D132" s="4"/>
      <c r="E132" s="4"/>
    </row>
  </sheetData>
  <mergeCells count="1">
    <mergeCell ref="A120:E120"/>
  </mergeCells>
  <pageMargins left="0.70866141732283472" right="0.70866141732283472" top="0.74803149606299213" bottom="0.74803149606299213" header="0.31496062992125984" footer="0.31496062992125984"/>
  <pageSetup scale="7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workbookViewId="0">
      <selection activeCell="B10" sqref="B10"/>
    </sheetView>
  </sheetViews>
  <sheetFormatPr defaultColWidth="9.140625" defaultRowHeight="15"/>
  <cols>
    <col min="1" max="1" width="83.5703125" style="7" customWidth="1"/>
    <col min="2" max="2" width="15.7109375" style="240" customWidth="1"/>
    <col min="3" max="3" width="2.7109375" style="6" customWidth="1"/>
    <col min="4" max="4" width="15.7109375" style="6" customWidth="1"/>
    <col min="5" max="5" width="9.140625" style="7"/>
    <col min="6" max="6" width="11.5703125" style="7" bestFit="1" customWidth="1"/>
    <col min="7" max="7" width="15.42578125" style="7" customWidth="1"/>
    <col min="8" max="8" width="9.5703125" style="7" bestFit="1" customWidth="1"/>
    <col min="9" max="16384" width="9.140625" style="7"/>
  </cols>
  <sheetData>
    <row r="1" spans="1:8">
      <c r="A1" s="23" t="s">
        <v>467</v>
      </c>
    </row>
    <row r="2" spans="1:8">
      <c r="A2" s="24" t="s">
        <v>478</v>
      </c>
      <c r="D2" s="240"/>
      <c r="E2" s="6"/>
    </row>
    <row r="3" spans="1:8">
      <c r="A3" s="24" t="s">
        <v>479</v>
      </c>
      <c r="D3" s="240"/>
      <c r="E3" s="6"/>
    </row>
    <row r="4" spans="1:8">
      <c r="A4" s="24" t="s">
        <v>74</v>
      </c>
    </row>
    <row r="5" spans="1:8">
      <c r="A5" s="23" t="s">
        <v>52</v>
      </c>
      <c r="B5" s="243"/>
      <c r="C5" s="7"/>
      <c r="D5" s="7"/>
    </row>
    <row r="6" spans="1:8">
      <c r="A6" s="12"/>
      <c r="B6" s="241" t="s">
        <v>9</v>
      </c>
      <c r="C6" s="8"/>
      <c r="D6" s="8" t="s">
        <v>9</v>
      </c>
    </row>
    <row r="7" spans="1:8">
      <c r="A7" s="12"/>
      <c r="B7" s="241" t="s">
        <v>10</v>
      </c>
      <c r="C7" s="8"/>
      <c r="D7" s="8" t="s">
        <v>452</v>
      </c>
    </row>
    <row r="8" spans="1:8">
      <c r="A8" s="22"/>
      <c r="B8" s="243"/>
      <c r="C8" s="12"/>
      <c r="D8" s="12"/>
      <c r="F8" s="345"/>
    </row>
    <row r="9" spans="1:8">
      <c r="A9" s="14" t="s">
        <v>38</v>
      </c>
      <c r="B9" s="239"/>
      <c r="C9" s="26"/>
      <c r="D9" s="25"/>
    </row>
    <row r="10" spans="1:8">
      <c r="A10" s="30" t="s">
        <v>152</v>
      </c>
      <c r="B10" s="348">
        <v>21278578</v>
      </c>
      <c r="C10" s="26"/>
      <c r="D10" s="347">
        <v>10871158</v>
      </c>
      <c r="F10" s="349"/>
      <c r="G10" s="345"/>
    </row>
    <row r="11" spans="1:8">
      <c r="A11" s="30" t="s">
        <v>154</v>
      </c>
      <c r="B11" s="205"/>
      <c r="C11" s="26"/>
      <c r="D11" s="32"/>
      <c r="G11" s="262"/>
      <c r="H11" s="100"/>
    </row>
    <row r="12" spans="1:8">
      <c r="A12" s="30" t="s">
        <v>155</v>
      </c>
      <c r="B12" s="205"/>
      <c r="C12" s="26"/>
      <c r="D12" s="32"/>
      <c r="F12" s="345"/>
      <c r="G12" s="345"/>
    </row>
    <row r="13" spans="1:8">
      <c r="A13" s="30" t="s">
        <v>156</v>
      </c>
      <c r="B13" s="205"/>
      <c r="C13" s="26"/>
      <c r="D13" s="32"/>
    </row>
    <row r="14" spans="1:8">
      <c r="A14" s="30" t="s">
        <v>153</v>
      </c>
      <c r="B14" s="205"/>
      <c r="C14" s="26"/>
      <c r="D14" s="32"/>
      <c r="F14" s="100"/>
      <c r="G14" s="100"/>
    </row>
    <row r="15" spans="1:8">
      <c r="A15" s="14" t="s">
        <v>39</v>
      </c>
      <c r="B15" s="205"/>
      <c r="C15" s="26"/>
      <c r="D15" s="32"/>
    </row>
    <row r="16" spans="1:8" ht="29.25">
      <c r="A16" s="14" t="s">
        <v>40</v>
      </c>
      <c r="B16" s="205"/>
      <c r="C16" s="26"/>
      <c r="D16" s="32"/>
    </row>
    <row r="17" spans="1:7">
      <c r="A17" s="14" t="s">
        <v>41</v>
      </c>
      <c r="B17" s="205"/>
      <c r="C17" s="26"/>
      <c r="D17" s="32"/>
    </row>
    <row r="18" spans="1:7">
      <c r="A18" s="14" t="s">
        <v>42</v>
      </c>
      <c r="B18" s="262"/>
      <c r="C18" s="26"/>
      <c r="D18" s="25"/>
    </row>
    <row r="19" spans="1:7">
      <c r="A19" s="30" t="s">
        <v>42</v>
      </c>
      <c r="B19" s="205">
        <v>-5041494</v>
      </c>
      <c r="C19" s="26"/>
      <c r="D19" s="32">
        <v>-1620601</v>
      </c>
    </row>
    <row r="20" spans="1:7">
      <c r="A20" s="30" t="s">
        <v>95</v>
      </c>
      <c r="B20" s="205"/>
      <c r="C20" s="26"/>
      <c r="D20" s="205"/>
      <c r="F20" s="100"/>
      <c r="G20" s="352"/>
    </row>
    <row r="21" spans="1:7">
      <c r="A21" s="14" t="s">
        <v>69</v>
      </c>
      <c r="B21" s="262"/>
      <c r="C21" s="26"/>
      <c r="D21" s="239"/>
      <c r="F21" s="100"/>
      <c r="G21" s="345"/>
    </row>
    <row r="22" spans="1:7">
      <c r="A22" s="30" t="s">
        <v>96</v>
      </c>
      <c r="B22" s="205">
        <v>-4465718</v>
      </c>
      <c r="C22" s="26"/>
      <c r="D22" s="353">
        <v>-1240316</v>
      </c>
    </row>
    <row r="23" spans="1:7">
      <c r="A23" s="30" t="s">
        <v>97</v>
      </c>
      <c r="B23" s="205">
        <v>-847681</v>
      </c>
      <c r="C23" s="26"/>
      <c r="D23" s="353">
        <v>-264395</v>
      </c>
      <c r="F23" s="100"/>
    </row>
    <row r="24" spans="1:7">
      <c r="A24" s="30" t="s">
        <v>99</v>
      </c>
      <c r="B24" s="205"/>
      <c r="C24" s="26"/>
      <c r="D24" s="205"/>
    </row>
    <row r="25" spans="1:7">
      <c r="A25" s="14" t="s">
        <v>43</v>
      </c>
      <c r="B25" s="205"/>
      <c r="C25" s="26"/>
      <c r="D25" s="205"/>
      <c r="F25" s="100"/>
    </row>
    <row r="26" spans="1:7">
      <c r="A26" s="14" t="s">
        <v>58</v>
      </c>
      <c r="B26" s="205">
        <v>-7905</v>
      </c>
      <c r="C26" s="26"/>
      <c r="D26" s="205">
        <v>0</v>
      </c>
      <c r="F26" s="100"/>
    </row>
    <row r="27" spans="1:7">
      <c r="A27" s="14" t="s">
        <v>44</v>
      </c>
      <c r="B27" s="205">
        <v>-103766</v>
      </c>
      <c r="C27" s="26"/>
      <c r="D27" s="205">
        <v>-130567</v>
      </c>
    </row>
    <row r="28" spans="1:7">
      <c r="A28" s="14" t="s">
        <v>8</v>
      </c>
      <c r="C28" s="26"/>
      <c r="D28" s="239"/>
    </row>
    <row r="29" spans="1:7" ht="15" customHeight="1">
      <c r="A29" s="30" t="s">
        <v>100</v>
      </c>
      <c r="B29" s="261"/>
      <c r="C29" s="26"/>
      <c r="D29" s="205"/>
    </row>
    <row r="30" spans="1:7" ht="15" customHeight="1">
      <c r="A30" s="30" t="s">
        <v>98</v>
      </c>
      <c r="B30" s="261"/>
      <c r="C30" s="26"/>
      <c r="D30" s="205"/>
    </row>
    <row r="31" spans="1:7" ht="15" customHeight="1">
      <c r="A31" s="30" t="s">
        <v>105</v>
      </c>
      <c r="B31" s="261"/>
      <c r="C31" s="26"/>
      <c r="D31" s="205"/>
    </row>
    <row r="32" spans="1:7" ht="15" customHeight="1">
      <c r="A32" s="30" t="s">
        <v>101</v>
      </c>
      <c r="B32" s="261"/>
      <c r="C32" s="26"/>
      <c r="D32" s="205"/>
    </row>
    <row r="33" spans="1:6" ht="15" customHeight="1">
      <c r="A33" s="30" t="s">
        <v>204</v>
      </c>
      <c r="B33" s="205"/>
      <c r="C33" s="26"/>
      <c r="D33" s="205"/>
    </row>
    <row r="34" spans="1:6" ht="15" customHeight="1">
      <c r="A34" s="30" t="s">
        <v>102</v>
      </c>
      <c r="B34" s="261"/>
      <c r="C34" s="26"/>
      <c r="D34" s="205"/>
    </row>
    <row r="35" spans="1:6" ht="29.25">
      <c r="A35" s="14" t="s">
        <v>45</v>
      </c>
      <c r="B35" s="261"/>
      <c r="C35" s="26"/>
      <c r="D35" s="205"/>
    </row>
    <row r="36" spans="1:6">
      <c r="A36" s="14" t="s">
        <v>70</v>
      </c>
      <c r="B36" s="262"/>
      <c r="C36" s="26"/>
      <c r="D36" s="239"/>
    </row>
    <row r="37" spans="1:6">
      <c r="A37" s="30" t="s">
        <v>205</v>
      </c>
      <c r="B37" s="205"/>
      <c r="C37" s="26"/>
      <c r="D37" s="205"/>
    </row>
    <row r="38" spans="1:6" ht="30">
      <c r="A38" s="30" t="s">
        <v>104</v>
      </c>
      <c r="B38" s="205"/>
      <c r="C38" s="26"/>
      <c r="D38" s="205"/>
    </row>
    <row r="39" spans="1:6">
      <c r="A39" s="30" t="s">
        <v>103</v>
      </c>
      <c r="B39" s="205"/>
      <c r="C39" s="26"/>
      <c r="D39" s="205"/>
    </row>
    <row r="40" spans="1:6">
      <c r="A40" s="14" t="s">
        <v>46</v>
      </c>
      <c r="B40" s="205"/>
      <c r="C40" s="26"/>
      <c r="D40" s="32"/>
    </row>
    <row r="41" spans="1:6">
      <c r="A41" s="64" t="s">
        <v>133</v>
      </c>
      <c r="B41" s="261"/>
      <c r="C41" s="26"/>
      <c r="D41" s="32"/>
    </row>
    <row r="42" spans="1:6">
      <c r="A42" s="14" t="s">
        <v>47</v>
      </c>
      <c r="B42" s="251">
        <f>SUM(B9:B41)</f>
        <v>10812014</v>
      </c>
      <c r="C42" s="26"/>
      <c r="D42" s="251">
        <f t="shared" ref="D42" si="0">SUM(D9:D41)</f>
        <v>7615279</v>
      </c>
    </row>
    <row r="43" spans="1:6">
      <c r="A43" s="14" t="s">
        <v>4</v>
      </c>
      <c r="B43" s="252"/>
      <c r="C43" s="26"/>
      <c r="D43" s="29"/>
    </row>
    <row r="44" spans="1:6">
      <c r="A44" s="30" t="s">
        <v>48</v>
      </c>
      <c r="B44" s="205">
        <v>1621802</v>
      </c>
      <c r="C44" s="26"/>
      <c r="D44" s="32">
        <v>0</v>
      </c>
    </row>
    <row r="45" spans="1:6">
      <c r="A45" s="30" t="s">
        <v>49</v>
      </c>
      <c r="B45" s="205"/>
      <c r="C45" s="26"/>
      <c r="D45" s="32"/>
    </row>
    <row r="46" spans="1:6">
      <c r="A46" s="30" t="s">
        <v>66</v>
      </c>
      <c r="B46" s="205"/>
      <c r="D46" s="32"/>
    </row>
    <row r="47" spans="1:6">
      <c r="A47" s="14" t="s">
        <v>91</v>
      </c>
      <c r="B47" s="251">
        <f>B42-B44</f>
        <v>9190212</v>
      </c>
      <c r="C47" s="26"/>
      <c r="D47" s="251">
        <f t="shared" ref="D47" si="1">D42-D44</f>
        <v>7615279</v>
      </c>
      <c r="F47" s="100"/>
    </row>
    <row r="48" spans="1:6" ht="15.75" thickBot="1">
      <c r="A48" s="34"/>
      <c r="B48" s="263"/>
      <c r="C48" s="26"/>
      <c r="D48" s="35"/>
    </row>
    <row r="49" spans="1:4" ht="15.75" thickTop="1">
      <c r="A49" s="36" t="s">
        <v>92</v>
      </c>
      <c r="B49" s="262"/>
      <c r="C49" s="27"/>
      <c r="D49" s="27"/>
    </row>
    <row r="50" spans="1:4">
      <c r="A50" s="30" t="s">
        <v>53</v>
      </c>
      <c r="B50" s="205"/>
      <c r="C50" s="27"/>
      <c r="D50" s="33"/>
    </row>
    <row r="51" spans="1:4">
      <c r="A51" s="30" t="s">
        <v>54</v>
      </c>
      <c r="B51" s="205"/>
      <c r="C51" s="27"/>
      <c r="D51" s="33"/>
    </row>
    <row r="52" spans="1:4">
      <c r="A52" s="30" t="s">
        <v>55</v>
      </c>
      <c r="B52" s="205"/>
      <c r="C52" s="27"/>
      <c r="D52" s="33"/>
    </row>
    <row r="53" spans="1:4" ht="15" customHeight="1">
      <c r="A53" s="30" t="s">
        <v>56</v>
      </c>
      <c r="B53" s="205"/>
      <c r="C53" s="27"/>
      <c r="D53" s="33"/>
    </row>
    <row r="54" spans="1:4">
      <c r="A54" s="65" t="s">
        <v>17</v>
      </c>
      <c r="B54" s="205"/>
      <c r="C54" s="27"/>
      <c r="D54" s="33"/>
    </row>
    <row r="55" spans="1:4">
      <c r="A55" s="36" t="s">
        <v>93</v>
      </c>
      <c r="B55" s="253">
        <f>SUM(B50:B54)</f>
        <v>0</v>
      </c>
      <c r="C55" s="38"/>
      <c r="D55" s="37">
        <v>0</v>
      </c>
    </row>
    <row r="56" spans="1:4">
      <c r="A56" s="39"/>
      <c r="B56" s="254"/>
      <c r="C56" s="41"/>
      <c r="D56" s="41"/>
    </row>
    <row r="57" spans="1:4" ht="15.75" thickBot="1">
      <c r="A57" s="36" t="s">
        <v>94</v>
      </c>
      <c r="B57" s="255">
        <f>B47+B55</f>
        <v>9190212</v>
      </c>
      <c r="C57" s="41"/>
      <c r="D57" s="255">
        <f t="shared" ref="D57" si="2">D47+D55</f>
        <v>7615279</v>
      </c>
    </row>
    <row r="58" spans="1:4" ht="15.75" thickTop="1">
      <c r="A58" s="39"/>
      <c r="B58" s="254"/>
      <c r="C58" s="41"/>
      <c r="D58" s="41"/>
    </row>
    <row r="59" spans="1:4">
      <c r="A59" s="43" t="s">
        <v>57</v>
      </c>
      <c r="B59" s="254"/>
      <c r="C59" s="41"/>
      <c r="D59" s="41"/>
    </row>
    <row r="60" spans="1:4">
      <c r="A60" s="39" t="s">
        <v>50</v>
      </c>
      <c r="B60" s="205"/>
      <c r="C60" s="25"/>
      <c r="D60" s="32"/>
    </row>
    <row r="61" spans="1:4">
      <c r="A61" s="39" t="s">
        <v>51</v>
      </c>
      <c r="B61" s="205"/>
      <c r="C61" s="25"/>
      <c r="D61" s="32"/>
    </row>
    <row r="62" spans="1:4">
      <c r="A62" s="1"/>
      <c r="B62" s="2"/>
      <c r="C62" s="2"/>
      <c r="D62" s="2"/>
    </row>
    <row r="63" spans="1:4">
      <c r="A63" s="1"/>
      <c r="B63" s="2"/>
      <c r="C63" s="2"/>
      <c r="D63" s="2"/>
    </row>
    <row r="64" spans="1:4" ht="30" customHeight="1">
      <c r="A64" s="371" t="s">
        <v>134</v>
      </c>
      <c r="B64" s="371"/>
      <c r="C64" s="371"/>
      <c r="D64" s="371"/>
    </row>
    <row r="65" spans="1:4">
      <c r="A65" s="371"/>
      <c r="B65" s="371"/>
      <c r="C65" s="371"/>
      <c r="D65" s="371"/>
    </row>
  </sheetData>
  <mergeCells count="1">
    <mergeCell ref="A64:D65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76"/>
  <sheetViews>
    <sheetView showGridLines="0" topLeftCell="A46" workbookViewId="0">
      <selection activeCell="B12" sqref="B12:D12"/>
    </sheetView>
  </sheetViews>
  <sheetFormatPr defaultColWidth="9.140625" defaultRowHeight="15"/>
  <cols>
    <col min="1" max="1" width="62.7109375" style="7" customWidth="1"/>
    <col min="2" max="2" width="15.7109375" style="243" customWidth="1"/>
    <col min="3" max="3" width="2.7109375" style="7" customWidth="1"/>
    <col min="4" max="4" width="15.7109375" style="243" customWidth="1"/>
    <col min="5" max="5" width="2.7109375" style="7" customWidth="1"/>
    <col min="6" max="6" width="14" style="7" customWidth="1"/>
    <col min="7" max="7" width="13.7109375" style="7" customWidth="1"/>
    <col min="8" max="8" width="9.140625" style="7"/>
    <col min="9" max="9" width="17" style="7" customWidth="1"/>
    <col min="10" max="10" width="9.140625" style="7"/>
    <col min="11" max="11" width="17.140625" style="7" customWidth="1"/>
    <col min="12" max="16384" width="9.140625" style="7"/>
  </cols>
  <sheetData>
    <row r="1" spans="1:5">
      <c r="A1" s="23" t="s">
        <v>467</v>
      </c>
    </row>
    <row r="2" spans="1:5">
      <c r="A2" s="24" t="s">
        <v>478</v>
      </c>
      <c r="B2" s="240"/>
      <c r="C2" s="6"/>
      <c r="D2" s="240"/>
      <c r="E2" s="6"/>
    </row>
    <row r="3" spans="1:5">
      <c r="A3" s="24" t="s">
        <v>479</v>
      </c>
      <c r="B3" s="240"/>
      <c r="C3" s="6"/>
      <c r="D3" s="240"/>
      <c r="E3" s="6"/>
    </row>
    <row r="4" spans="1:5">
      <c r="A4" s="24" t="s">
        <v>74</v>
      </c>
    </row>
    <row r="5" spans="1:5">
      <c r="A5" s="23" t="s">
        <v>203</v>
      </c>
      <c r="C5" s="12"/>
      <c r="E5" s="12"/>
    </row>
    <row r="6" spans="1:5">
      <c r="A6" s="24"/>
      <c r="C6" s="12"/>
      <c r="E6" s="12"/>
    </row>
    <row r="7" spans="1:5">
      <c r="A7" s="372"/>
      <c r="B7" s="241" t="s">
        <v>9</v>
      </c>
      <c r="C7" s="8"/>
      <c r="D7" s="8" t="s">
        <v>9</v>
      </c>
      <c r="E7" s="8"/>
    </row>
    <row r="8" spans="1:5" ht="14.1" customHeight="1">
      <c r="A8" s="372"/>
      <c r="B8" s="241" t="s">
        <v>10</v>
      </c>
      <c r="C8" s="8"/>
      <c r="D8" s="8" t="s">
        <v>452</v>
      </c>
      <c r="E8" s="8"/>
    </row>
    <row r="9" spans="1:5" ht="14.1" customHeight="1">
      <c r="A9" s="22"/>
      <c r="C9" s="12"/>
      <c r="E9" s="12"/>
    </row>
    <row r="10" spans="1:5" ht="14.1" customHeight="1">
      <c r="A10" s="14" t="s">
        <v>182</v>
      </c>
      <c r="B10" s="256"/>
      <c r="C10" s="74"/>
      <c r="D10" s="256"/>
      <c r="E10" s="74"/>
    </row>
    <row r="11" spans="1:5" ht="14.1" customHeight="1">
      <c r="A11" s="13" t="s">
        <v>202</v>
      </c>
      <c r="B11" s="245">
        <v>9190212</v>
      </c>
      <c r="C11" s="17"/>
      <c r="D11" s="245">
        <f>'2.1-Pasqyra e Perform. (natyra)'!D42</f>
        <v>7615279</v>
      </c>
      <c r="E11" s="17"/>
    </row>
    <row r="12" spans="1:5" ht="14.1" customHeight="1">
      <c r="A12" s="73" t="s">
        <v>201</v>
      </c>
      <c r="B12" s="245">
        <v>0</v>
      </c>
      <c r="C12" s="245"/>
      <c r="D12" s="245">
        <v>0</v>
      </c>
      <c r="E12" s="17"/>
    </row>
    <row r="13" spans="1:5" ht="14.1" customHeight="1">
      <c r="A13" s="71" t="s">
        <v>200</v>
      </c>
      <c r="B13" s="259"/>
      <c r="C13" s="17"/>
      <c r="D13" s="259"/>
      <c r="E13" s="17"/>
    </row>
    <row r="14" spans="1:5" ht="14.1" customHeight="1">
      <c r="A14" s="71" t="s">
        <v>199</v>
      </c>
      <c r="B14" s="259"/>
      <c r="C14" s="17"/>
      <c r="D14" s="259"/>
      <c r="E14" s="17"/>
    </row>
    <row r="15" spans="1:5">
      <c r="A15" s="72" t="s">
        <v>58</v>
      </c>
      <c r="B15" s="245">
        <f>-'2.1-Pasqyra e Perform. (natyra)'!B26</f>
        <v>7905</v>
      </c>
      <c r="C15" s="17"/>
      <c r="D15" s="245">
        <f>-'2.1-Pasqyra e Perform. (natyra)'!D26</f>
        <v>0</v>
      </c>
      <c r="E15" s="17"/>
    </row>
    <row r="16" spans="1:5">
      <c r="A16" s="71" t="s">
        <v>43</v>
      </c>
      <c r="B16" s="259"/>
      <c r="C16" s="17"/>
      <c r="D16" s="259"/>
      <c r="E16" s="17"/>
    </row>
    <row r="17" spans="1:11">
      <c r="A17" s="71" t="s">
        <v>198</v>
      </c>
      <c r="B17" s="259"/>
      <c r="C17" s="17"/>
      <c r="D17" s="259"/>
      <c r="E17" s="17"/>
    </row>
    <row r="18" spans="1:11">
      <c r="A18" s="71" t="s">
        <v>197</v>
      </c>
      <c r="B18" s="259"/>
      <c r="C18" s="17"/>
      <c r="D18" s="259"/>
      <c r="E18" s="17"/>
    </row>
    <row r="19" spans="1:11">
      <c r="A19" s="71" t="s">
        <v>196</v>
      </c>
      <c r="B19" s="259"/>
      <c r="C19" s="17"/>
      <c r="D19" s="259"/>
      <c r="E19" s="17"/>
    </row>
    <row r="20" spans="1:11">
      <c r="A20" s="71" t="s">
        <v>207</v>
      </c>
      <c r="B20" s="259"/>
      <c r="C20" s="17"/>
      <c r="D20" s="259"/>
      <c r="E20" s="17"/>
    </row>
    <row r="21" spans="1:11">
      <c r="A21" s="71" t="s">
        <v>208</v>
      </c>
      <c r="B21" s="259"/>
      <c r="C21" s="17"/>
      <c r="D21" s="259"/>
      <c r="E21" s="17"/>
    </row>
    <row r="22" spans="1:11">
      <c r="A22" s="71" t="s">
        <v>161</v>
      </c>
      <c r="B22" s="259"/>
      <c r="C22" s="17"/>
      <c r="D22" s="259"/>
      <c r="E22" s="17"/>
    </row>
    <row r="23" spans="1:11">
      <c r="A23" s="71" t="s">
        <v>161</v>
      </c>
      <c r="B23" s="259"/>
      <c r="C23" s="17"/>
      <c r="D23" s="259"/>
      <c r="E23" s="17"/>
    </row>
    <row r="24" spans="1:11">
      <c r="A24" s="71"/>
      <c r="B24" s="259"/>
      <c r="C24" s="17"/>
      <c r="D24" s="259"/>
      <c r="E24" s="17"/>
    </row>
    <row r="25" spans="1:11" ht="14.1" customHeight="1">
      <c r="A25" s="13" t="s">
        <v>195</v>
      </c>
      <c r="B25" s="259"/>
      <c r="C25" s="17"/>
      <c r="D25" s="259"/>
      <c r="E25" s="17"/>
      <c r="F25" s="259"/>
      <c r="G25" s="259"/>
    </row>
    <row r="26" spans="1:11" ht="14.1" customHeight="1">
      <c r="A26" s="71" t="s">
        <v>194</v>
      </c>
      <c r="B26" s="259"/>
      <c r="C26" s="17"/>
      <c r="D26" s="259"/>
      <c r="E26" s="17"/>
      <c r="F26" s="259"/>
      <c r="G26" s="259"/>
    </row>
    <row r="27" spans="1:11">
      <c r="A27" s="71" t="s">
        <v>193</v>
      </c>
      <c r="B27" s="259"/>
      <c r="C27" s="17"/>
      <c r="D27" s="259"/>
      <c r="E27" s="17"/>
      <c r="F27" s="259"/>
      <c r="G27" s="259"/>
    </row>
    <row r="28" spans="1:11">
      <c r="A28" s="71" t="s">
        <v>192</v>
      </c>
      <c r="B28" s="259"/>
      <c r="C28" s="17"/>
      <c r="D28" s="259"/>
      <c r="E28" s="17"/>
      <c r="F28" s="259"/>
      <c r="G28" s="259"/>
    </row>
    <row r="29" spans="1:11">
      <c r="A29" s="71" t="s">
        <v>206</v>
      </c>
      <c r="B29" s="259"/>
      <c r="C29" s="17"/>
      <c r="D29" s="259"/>
      <c r="E29" s="17"/>
      <c r="F29" s="259"/>
      <c r="G29" s="259"/>
    </row>
    <row r="30" spans="1:11">
      <c r="A30" s="71"/>
      <c r="B30" s="259"/>
      <c r="C30" s="17"/>
      <c r="D30" s="259"/>
      <c r="E30" s="17"/>
      <c r="F30" s="259"/>
      <c r="G30" s="259"/>
    </row>
    <row r="31" spans="1:11" ht="14.1" customHeight="1">
      <c r="A31" s="13" t="s">
        <v>191</v>
      </c>
      <c r="B31" s="259"/>
      <c r="C31" s="17"/>
      <c r="D31" s="259"/>
      <c r="E31" s="17"/>
      <c r="F31" s="259"/>
      <c r="G31" s="259"/>
      <c r="H31" s="100"/>
      <c r="I31" s="100"/>
      <c r="K31" s="100"/>
    </row>
    <row r="32" spans="1:11">
      <c r="A32" s="71" t="s">
        <v>190</v>
      </c>
      <c r="B32" s="245">
        <v>1990767</v>
      </c>
      <c r="C32" s="17"/>
      <c r="D32" s="245">
        <v>-7456085</v>
      </c>
      <c r="E32" s="17"/>
      <c r="F32" s="259"/>
      <c r="G32" s="259"/>
      <c r="H32" s="100"/>
      <c r="I32" s="100"/>
      <c r="K32" s="100"/>
    </row>
    <row r="33" spans="1:11" ht="14.25" customHeight="1">
      <c r="A33" s="71" t="s">
        <v>189</v>
      </c>
      <c r="B33" s="245">
        <v>136285</v>
      </c>
      <c r="C33" s="17"/>
      <c r="D33" s="245">
        <v>-280090</v>
      </c>
      <c r="E33" s="17"/>
      <c r="F33" s="259"/>
      <c r="G33" s="259"/>
      <c r="H33" s="100"/>
      <c r="I33" s="100"/>
      <c r="K33" s="100"/>
    </row>
    <row r="34" spans="1:11" ht="14.25" customHeight="1">
      <c r="A34" s="71" t="s">
        <v>188</v>
      </c>
      <c r="B34" s="100">
        <v>1599957</v>
      </c>
      <c r="C34" s="17"/>
      <c r="D34" s="245">
        <v>690451</v>
      </c>
      <c r="E34" s="17"/>
      <c r="F34" s="259"/>
      <c r="G34" s="259"/>
      <c r="H34" s="100"/>
      <c r="I34" s="100"/>
      <c r="K34" s="100"/>
    </row>
    <row r="35" spans="1:11">
      <c r="A35" s="71" t="s">
        <v>187</v>
      </c>
      <c r="B35" s="245">
        <v>-138812</v>
      </c>
      <c r="C35" s="17"/>
      <c r="D35" s="245">
        <v>0</v>
      </c>
      <c r="E35" s="17"/>
      <c r="F35" s="100"/>
      <c r="G35" s="100"/>
      <c r="H35" s="100"/>
      <c r="I35" s="345"/>
      <c r="K35" s="100"/>
    </row>
    <row r="36" spans="1:11" ht="14.1" customHeight="1">
      <c r="A36" s="71" t="s">
        <v>206</v>
      </c>
      <c r="B36" s="245">
        <v>-89285</v>
      </c>
      <c r="C36" s="17"/>
      <c r="D36" s="245">
        <v>0</v>
      </c>
      <c r="E36" s="17"/>
      <c r="F36" s="100"/>
      <c r="G36" s="100"/>
      <c r="H36" s="100"/>
      <c r="I36" s="100"/>
      <c r="K36" s="100"/>
    </row>
    <row r="37" spans="1:11">
      <c r="A37" s="14" t="s">
        <v>180</v>
      </c>
      <c r="B37" s="250">
        <f>SUM(B11:B36)</f>
        <v>12697029</v>
      </c>
      <c r="C37" s="17"/>
      <c r="D37" s="250">
        <f>SUM(D11:D36)</f>
        <v>569555</v>
      </c>
      <c r="E37" s="17"/>
      <c r="F37" s="100"/>
      <c r="G37" s="100"/>
      <c r="H37" s="100"/>
      <c r="I37" s="100"/>
      <c r="K37" s="100"/>
    </row>
    <row r="38" spans="1:11">
      <c r="A38" s="67"/>
      <c r="B38" s="259"/>
      <c r="C38" s="17"/>
      <c r="D38" s="259"/>
      <c r="E38" s="17"/>
      <c r="G38" s="100"/>
      <c r="H38" s="100"/>
      <c r="I38" s="100"/>
      <c r="K38" s="100"/>
    </row>
    <row r="39" spans="1:11" ht="29.25">
      <c r="A39" s="14" t="s">
        <v>179</v>
      </c>
      <c r="B39" s="259"/>
      <c r="C39" s="17"/>
      <c r="D39" s="259"/>
      <c r="E39" s="17"/>
      <c r="K39" s="100"/>
    </row>
    <row r="40" spans="1:11" ht="14.1" customHeight="1">
      <c r="A40" s="71" t="s">
        <v>178</v>
      </c>
      <c r="B40" s="245">
        <v>-47000</v>
      </c>
      <c r="C40" s="17"/>
      <c r="D40" s="245">
        <v>0</v>
      </c>
      <c r="E40" s="17"/>
    </row>
    <row r="41" spans="1:11">
      <c r="A41" s="71" t="s">
        <v>177</v>
      </c>
      <c r="C41" s="17"/>
    </row>
    <row r="42" spans="1:11" ht="14.1" customHeight="1">
      <c r="A42" s="71" t="s">
        <v>176</v>
      </c>
      <c r="B42" s="245"/>
      <c r="C42" s="17"/>
      <c r="D42" s="245"/>
      <c r="E42" s="17"/>
      <c r="H42" s="100"/>
    </row>
    <row r="43" spans="1:11" ht="30">
      <c r="A43" s="71" t="s">
        <v>175</v>
      </c>
      <c r="B43" s="245"/>
      <c r="C43" s="17"/>
      <c r="D43" s="245"/>
      <c r="E43" s="17"/>
    </row>
    <row r="44" spans="1:11">
      <c r="A44" s="71" t="s">
        <v>174</v>
      </c>
      <c r="B44" s="245"/>
      <c r="C44" s="17"/>
      <c r="D44" s="245"/>
      <c r="E44" s="17"/>
    </row>
    <row r="45" spans="1:11">
      <c r="A45" s="71" t="s">
        <v>173</v>
      </c>
      <c r="B45" s="245"/>
      <c r="C45" s="17"/>
      <c r="D45" s="245"/>
      <c r="E45" s="17"/>
    </row>
    <row r="46" spans="1:11">
      <c r="A46" s="71" t="s">
        <v>172</v>
      </c>
      <c r="B46" s="245"/>
      <c r="C46" s="17"/>
      <c r="D46" s="245"/>
      <c r="E46" s="17"/>
    </row>
    <row r="47" spans="1:11" ht="14.1" customHeight="1">
      <c r="A47" s="71" t="s">
        <v>186</v>
      </c>
      <c r="B47" s="245"/>
      <c r="C47" s="17"/>
      <c r="D47" s="245"/>
      <c r="E47" s="17"/>
    </row>
    <row r="48" spans="1:11" ht="14.1" customHeight="1">
      <c r="A48" s="71" t="s">
        <v>161</v>
      </c>
      <c r="B48" s="245"/>
      <c r="C48" s="17"/>
      <c r="D48" s="245"/>
      <c r="E48" s="17"/>
    </row>
    <row r="49" spans="1:6" ht="14.1" customHeight="1">
      <c r="A49" s="14" t="s">
        <v>171</v>
      </c>
      <c r="B49" s="250">
        <f>SUM(B40:B48)</f>
        <v>-47000</v>
      </c>
      <c r="C49" s="17"/>
      <c r="D49" s="250">
        <f t="shared" ref="D49" si="0">SUM(D40:D48)</f>
        <v>0</v>
      </c>
      <c r="E49" s="28"/>
    </row>
    <row r="50" spans="1:6" ht="14.1" customHeight="1">
      <c r="A50" s="67"/>
      <c r="B50" s="245"/>
      <c r="C50" s="17"/>
      <c r="D50" s="245"/>
      <c r="E50" s="17"/>
    </row>
    <row r="51" spans="1:6" ht="14.1" customHeight="1">
      <c r="A51" s="14" t="s">
        <v>170</v>
      </c>
      <c r="B51" s="245"/>
      <c r="C51" s="17"/>
      <c r="D51" s="245"/>
      <c r="E51" s="17"/>
    </row>
    <row r="52" spans="1:6" ht="14.1" customHeight="1">
      <c r="A52" s="71" t="s">
        <v>169</v>
      </c>
      <c r="B52" s="245"/>
      <c r="C52" s="17"/>
      <c r="D52" s="245"/>
      <c r="E52" s="17"/>
    </row>
    <row r="53" spans="1:6" ht="14.1" customHeight="1">
      <c r="A53" s="71" t="s">
        <v>168</v>
      </c>
      <c r="B53" s="245"/>
      <c r="C53" s="17"/>
      <c r="D53" s="245"/>
      <c r="E53" s="17"/>
    </row>
    <row r="54" spans="1:6" ht="14.1" customHeight="1">
      <c r="A54" s="71" t="s">
        <v>167</v>
      </c>
      <c r="B54" s="245"/>
      <c r="C54" s="17"/>
      <c r="D54" s="245"/>
      <c r="E54" s="17"/>
    </row>
    <row r="55" spans="1:6" ht="14.1" customHeight="1">
      <c r="A55" s="71" t="s">
        <v>166</v>
      </c>
      <c r="B55" s="245"/>
      <c r="C55" s="17"/>
      <c r="D55" s="245"/>
      <c r="E55" s="17"/>
    </row>
    <row r="56" spans="1:6" ht="14.1" customHeight="1">
      <c r="A56" s="71" t="s">
        <v>165</v>
      </c>
      <c r="B56" s="245"/>
      <c r="C56" s="17"/>
      <c r="D56" s="245"/>
      <c r="E56" s="17"/>
      <c r="F56" s="100"/>
    </row>
    <row r="57" spans="1:6" ht="14.1" customHeight="1">
      <c r="A57" s="71" t="s">
        <v>164</v>
      </c>
      <c r="B57" s="245"/>
      <c r="C57" s="17"/>
      <c r="D57" s="245"/>
      <c r="E57" s="17"/>
    </row>
    <row r="58" spans="1:6" ht="14.1" customHeight="1">
      <c r="A58" s="71" t="s">
        <v>163</v>
      </c>
      <c r="B58" s="245"/>
      <c r="C58" s="17"/>
      <c r="D58" s="245"/>
      <c r="E58" s="17"/>
    </row>
    <row r="59" spans="1:6" ht="14.1" customHeight="1">
      <c r="A59" s="71" t="s">
        <v>162</v>
      </c>
      <c r="B59" s="245"/>
      <c r="C59" s="17"/>
      <c r="D59" s="245"/>
      <c r="E59" s="17"/>
    </row>
    <row r="60" spans="1:6" ht="15" customHeight="1">
      <c r="A60" s="71" t="s">
        <v>181</v>
      </c>
      <c r="B60" s="245"/>
      <c r="C60" s="17"/>
      <c r="D60" s="245"/>
      <c r="E60" s="17"/>
    </row>
    <row r="61" spans="1:6" ht="14.1" customHeight="1">
      <c r="A61" s="71" t="s">
        <v>185</v>
      </c>
      <c r="B61" s="245"/>
      <c r="C61" s="17"/>
      <c r="D61" s="245"/>
      <c r="E61" s="17"/>
    </row>
    <row r="62" spans="1:6" ht="14.1" customHeight="1">
      <c r="A62" s="71" t="s">
        <v>184</v>
      </c>
      <c r="B62" s="245"/>
      <c r="C62" s="17"/>
      <c r="D62" s="245"/>
      <c r="E62" s="17"/>
    </row>
    <row r="63" spans="1:6" ht="14.1" customHeight="1">
      <c r="A63" s="71" t="s">
        <v>161</v>
      </c>
      <c r="B63" s="245">
        <v>-7615279</v>
      </c>
      <c r="C63" s="17"/>
      <c r="D63" s="245">
        <v>0</v>
      </c>
      <c r="E63" s="17"/>
    </row>
    <row r="64" spans="1:6" ht="14.1" customHeight="1">
      <c r="A64" s="14" t="s">
        <v>160</v>
      </c>
      <c r="B64" s="250">
        <f>SUM(B52:B63)</f>
        <v>-7615279</v>
      </c>
      <c r="C64" s="17"/>
      <c r="D64" s="250">
        <f t="shared" ref="D64" si="1">SUM(D52:D63)</f>
        <v>0</v>
      </c>
      <c r="E64" s="17"/>
    </row>
    <row r="65" spans="1:6" ht="14.1" customHeight="1">
      <c r="A65" s="67"/>
      <c r="B65" s="245"/>
      <c r="C65" s="17"/>
      <c r="D65" s="245"/>
      <c r="E65" s="17"/>
    </row>
    <row r="66" spans="1:6" ht="14.1" customHeight="1">
      <c r="A66" s="14" t="s">
        <v>159</v>
      </c>
      <c r="B66" s="257">
        <f>B37+B49+B64</f>
        <v>5034750</v>
      </c>
      <c r="C66" s="17"/>
      <c r="D66" s="257">
        <f t="shared" ref="D66" si="2">D37+D49+D64</f>
        <v>569555</v>
      </c>
      <c r="E66" s="17"/>
      <c r="F66" s="345"/>
    </row>
    <row r="67" spans="1:6">
      <c r="A67" s="70" t="s">
        <v>158</v>
      </c>
      <c r="B67" s="245">
        <f>D69</f>
        <v>569555</v>
      </c>
      <c r="C67" s="17"/>
      <c r="D67" s="245">
        <v>0</v>
      </c>
      <c r="E67" s="17"/>
      <c r="F67" s="350"/>
    </row>
    <row r="68" spans="1:6">
      <c r="A68" s="70" t="s">
        <v>183</v>
      </c>
      <c r="B68" s="245"/>
      <c r="C68" s="17"/>
      <c r="D68" s="245"/>
      <c r="E68" s="17"/>
    </row>
    <row r="69" spans="1:6" ht="15.75" thickBot="1">
      <c r="A69" s="69" t="s">
        <v>157</v>
      </c>
      <c r="B69" s="258">
        <f>SUM(B66:B68)</f>
        <v>5604305</v>
      </c>
      <c r="C69" s="17"/>
      <c r="D69" s="258">
        <f>SUM(D66:D68)</f>
        <v>569555</v>
      </c>
      <c r="E69" s="28"/>
    </row>
    <row r="70" spans="1:6" ht="15.75" thickTop="1">
      <c r="C70" s="28"/>
      <c r="E70" s="28"/>
    </row>
    <row r="71" spans="1:6">
      <c r="B71" s="245"/>
      <c r="C71" s="28"/>
      <c r="D71" s="245"/>
      <c r="E71" s="28"/>
    </row>
    <row r="72" spans="1:6">
      <c r="A72" s="19" t="s">
        <v>3</v>
      </c>
      <c r="B72" s="68">
        <f>'1-Pasqyra e Pozicioni Financiar'!B11</f>
        <v>5604305</v>
      </c>
      <c r="C72" s="68"/>
      <c r="D72" s="68">
        <f>'1-Pasqyra e Pozicioni Financiar'!D11</f>
        <v>569555</v>
      </c>
      <c r="E72" s="68"/>
    </row>
    <row r="73" spans="1:6">
      <c r="B73" s="350"/>
      <c r="D73" s="7"/>
    </row>
    <row r="74" spans="1:6">
      <c r="B74" s="245"/>
      <c r="D74" s="245"/>
    </row>
    <row r="76" spans="1:6">
      <c r="B76" s="265"/>
      <c r="D76" s="265"/>
    </row>
  </sheetData>
  <mergeCells count="1">
    <mergeCell ref="A7:A8"/>
  </mergeCells>
  <pageMargins left="0.47244094488188981" right="0.27559055118110237" top="0.47244094488188981" bottom="0.27559055118110237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O40"/>
  <sheetViews>
    <sheetView zoomScale="90" zoomScaleNormal="90" workbookViewId="0">
      <selection activeCell="A2" sqref="A2:A3"/>
    </sheetView>
  </sheetViews>
  <sheetFormatPr defaultColWidth="9.140625" defaultRowHeight="15"/>
  <cols>
    <col min="1" max="1" width="52.7109375" style="40" customWidth="1"/>
    <col min="2" max="2" width="12.7109375" style="40" customWidth="1"/>
    <col min="3" max="3" width="12.7109375" style="40" hidden="1" customWidth="1"/>
    <col min="4" max="5" width="12.7109375" style="40" customWidth="1"/>
    <col min="6" max="6" width="12.7109375" style="40" hidden="1" customWidth="1"/>
    <col min="7" max="9" width="12.7109375" style="40" customWidth="1"/>
    <col min="10" max="10" width="12.7109375" style="40" hidden="1" customWidth="1"/>
    <col min="11" max="11" width="12.7109375" style="40" customWidth="1"/>
    <col min="12" max="12" width="9.140625" style="40"/>
    <col min="13" max="13" width="10.5703125" style="40" bestFit="1" customWidth="1"/>
    <col min="14" max="14" width="16.28515625" style="40" customWidth="1"/>
    <col min="15" max="15" width="16.140625" style="40" customWidth="1"/>
    <col min="16" max="16384" width="9.140625" style="40"/>
  </cols>
  <sheetData>
    <row r="1" spans="1:15">
      <c r="A1" s="23" t="s">
        <v>467</v>
      </c>
    </row>
    <row r="2" spans="1:15" s="7" customFormat="1">
      <c r="A2" s="24" t="s">
        <v>478</v>
      </c>
      <c r="B2" s="240"/>
      <c r="C2" s="6"/>
      <c r="D2" s="240"/>
      <c r="E2" s="6"/>
    </row>
    <row r="3" spans="1:15" s="7" customFormat="1">
      <c r="A3" s="24" t="s">
        <v>479</v>
      </c>
      <c r="B3" s="240"/>
      <c r="C3" s="6"/>
      <c r="D3" s="240"/>
      <c r="E3" s="6"/>
    </row>
    <row r="4" spans="1:15">
      <c r="A4" s="24" t="s">
        <v>74</v>
      </c>
    </row>
    <row r="5" spans="1:15">
      <c r="A5" s="23" t="s">
        <v>59</v>
      </c>
    </row>
    <row r="6" spans="1:15" hidden="1">
      <c r="A6" s="44"/>
    </row>
    <row r="7" spans="1:15" ht="42.75" customHeight="1">
      <c r="B7" s="45" t="s">
        <v>135</v>
      </c>
      <c r="C7" s="45" t="s">
        <v>34</v>
      </c>
      <c r="D7" s="45" t="s">
        <v>0</v>
      </c>
      <c r="E7" s="45" t="s">
        <v>6</v>
      </c>
      <c r="F7" s="45" t="s">
        <v>106</v>
      </c>
      <c r="G7" s="45" t="s">
        <v>136</v>
      </c>
      <c r="H7" s="45" t="s">
        <v>137</v>
      </c>
      <c r="I7" s="45" t="s">
        <v>5</v>
      </c>
      <c r="J7" s="45" t="s">
        <v>60</v>
      </c>
      <c r="K7" s="45" t="s">
        <v>5</v>
      </c>
      <c r="L7" s="36"/>
    </row>
    <row r="8" spans="1:15" hidden="1">
      <c r="A8" s="46"/>
      <c r="B8" s="36"/>
      <c r="E8" s="47"/>
      <c r="F8" s="47"/>
      <c r="G8" s="47"/>
      <c r="H8" s="48"/>
      <c r="I8" s="48"/>
      <c r="J8" s="48"/>
    </row>
    <row r="9" spans="1:15" hidden="1">
      <c r="A9" s="49"/>
      <c r="B9" s="50"/>
      <c r="C9" s="50"/>
      <c r="D9" s="54"/>
      <c r="E9" s="51"/>
      <c r="F9" s="51"/>
      <c r="G9" s="51"/>
      <c r="H9" s="41"/>
      <c r="I9" s="41"/>
      <c r="J9" s="41"/>
      <c r="K9" s="41"/>
    </row>
    <row r="10" spans="1:15" ht="15.75" thickBot="1">
      <c r="A10" s="52" t="s">
        <v>138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f>H10+G10+E10+D10+B10</f>
        <v>0</v>
      </c>
      <c r="J10" s="42"/>
      <c r="K10" s="42">
        <f>SUM(I10:J10)</f>
        <v>0</v>
      </c>
      <c r="N10" s="275"/>
    </row>
    <row r="11" spans="1:15" ht="15.75" thickTop="1">
      <c r="A11" s="53" t="s">
        <v>139</v>
      </c>
      <c r="B11" s="50"/>
      <c r="C11" s="50"/>
      <c r="D11" s="54"/>
      <c r="E11" s="50"/>
      <c r="F11" s="50"/>
      <c r="G11" s="50"/>
      <c r="H11" s="41"/>
      <c r="I11" s="41">
        <f>SUM(B11:H11)</f>
        <v>0</v>
      </c>
      <c r="J11" s="54"/>
      <c r="K11" s="50">
        <f>SUM(I11:J11)</f>
        <v>0</v>
      </c>
      <c r="N11" s="62"/>
    </row>
    <row r="12" spans="1:15">
      <c r="A12" s="52" t="s">
        <v>140</v>
      </c>
      <c r="B12" s="55">
        <v>0</v>
      </c>
      <c r="C12" s="55">
        <v>0</v>
      </c>
      <c r="D12" s="117">
        <v>0</v>
      </c>
      <c r="E12" s="55">
        <v>0</v>
      </c>
      <c r="F12" s="55">
        <v>0</v>
      </c>
      <c r="G12" s="55">
        <v>0</v>
      </c>
      <c r="H12" s="55">
        <v>0</v>
      </c>
      <c r="I12" s="55">
        <f>B12+D12+E12+G12+H12</f>
        <v>0</v>
      </c>
      <c r="J12" s="55">
        <v>65138418</v>
      </c>
      <c r="K12" s="55">
        <f>K10+K11</f>
        <v>0</v>
      </c>
      <c r="N12" s="62"/>
    </row>
    <row r="13" spans="1:15">
      <c r="A13" s="56" t="s">
        <v>141</v>
      </c>
      <c r="B13" s="50"/>
      <c r="C13" s="50"/>
      <c r="D13" s="54"/>
      <c r="E13" s="50"/>
      <c r="F13" s="50"/>
      <c r="G13" s="50"/>
      <c r="H13" s="41"/>
      <c r="I13" s="41">
        <f t="shared" ref="I13:I37" si="0">SUM(B13:H13)</f>
        <v>0</v>
      </c>
      <c r="J13" s="41"/>
      <c r="K13" s="50">
        <f t="shared" ref="K13:K34" si="1">SUM(I13:J13)</f>
        <v>0</v>
      </c>
      <c r="N13" s="62"/>
    </row>
    <row r="14" spans="1:15">
      <c r="A14" s="57" t="s">
        <v>137</v>
      </c>
      <c r="B14" s="41"/>
      <c r="C14" s="41"/>
      <c r="D14" s="41"/>
      <c r="E14" s="41"/>
      <c r="F14" s="41"/>
      <c r="G14" s="41"/>
      <c r="H14" s="66">
        <f>'1-Pasqyra e Pozicioni Financiar'!D110</f>
        <v>7615279</v>
      </c>
      <c r="I14" s="41">
        <f t="shared" si="0"/>
        <v>7615279</v>
      </c>
      <c r="J14" s="41"/>
      <c r="K14" s="41">
        <f t="shared" si="1"/>
        <v>7615279</v>
      </c>
      <c r="M14" s="62"/>
      <c r="N14" s="275"/>
      <c r="O14" s="62"/>
    </row>
    <row r="15" spans="1:15">
      <c r="A15" s="57" t="s">
        <v>142</v>
      </c>
      <c r="B15" s="41"/>
      <c r="C15" s="41"/>
      <c r="D15" s="41"/>
      <c r="E15" s="41"/>
      <c r="F15" s="41"/>
      <c r="G15" s="41"/>
      <c r="H15" s="41"/>
      <c r="I15" s="41">
        <f t="shared" si="0"/>
        <v>0</v>
      </c>
      <c r="J15" s="41"/>
      <c r="K15" s="41">
        <f t="shared" si="1"/>
        <v>0</v>
      </c>
      <c r="M15" s="62"/>
      <c r="N15" s="62"/>
      <c r="O15" s="62"/>
    </row>
    <row r="16" spans="1:15" ht="30">
      <c r="A16" s="57" t="s">
        <v>143</v>
      </c>
      <c r="B16" s="41"/>
      <c r="C16" s="41"/>
      <c r="D16" s="41"/>
      <c r="E16" s="41"/>
      <c r="F16" s="41"/>
      <c r="G16" s="41"/>
      <c r="H16" s="41"/>
      <c r="I16" s="41">
        <f t="shared" si="0"/>
        <v>0</v>
      </c>
      <c r="J16" s="41"/>
      <c r="K16" s="41">
        <f t="shared" si="1"/>
        <v>0</v>
      </c>
      <c r="M16" s="62"/>
      <c r="N16" s="62"/>
      <c r="O16" s="62"/>
    </row>
    <row r="17" spans="1:15">
      <c r="A17" s="56" t="s">
        <v>144</v>
      </c>
      <c r="B17" s="58"/>
      <c r="C17" s="58">
        <f t="shared" ref="C17:K17" si="2">SUM(C13:C16)</f>
        <v>0</v>
      </c>
      <c r="D17" s="58">
        <f t="shared" si="2"/>
        <v>0</v>
      </c>
      <c r="E17" s="58">
        <f t="shared" si="2"/>
        <v>0</v>
      </c>
      <c r="F17" s="58">
        <f t="shared" si="2"/>
        <v>0</v>
      </c>
      <c r="G17" s="58">
        <f t="shared" si="2"/>
        <v>0</v>
      </c>
      <c r="H17" s="58">
        <f>H12+H14</f>
        <v>7615279</v>
      </c>
      <c r="I17" s="58">
        <f t="shared" si="2"/>
        <v>7615279</v>
      </c>
      <c r="J17" s="58">
        <f t="shared" si="2"/>
        <v>0</v>
      </c>
      <c r="K17" s="58">
        <f t="shared" si="2"/>
        <v>7615279</v>
      </c>
      <c r="M17" s="62"/>
      <c r="N17" s="62"/>
      <c r="O17" s="62"/>
    </row>
    <row r="18" spans="1:15" ht="28.5">
      <c r="A18" s="56" t="s">
        <v>145</v>
      </c>
      <c r="B18" s="41"/>
      <c r="C18" s="41"/>
      <c r="D18" s="41"/>
      <c r="E18" s="41"/>
      <c r="F18" s="41"/>
      <c r="G18" s="41"/>
      <c r="H18" s="41"/>
      <c r="I18" s="41">
        <f t="shared" si="0"/>
        <v>0</v>
      </c>
      <c r="J18" s="41"/>
      <c r="K18" s="41">
        <f t="shared" si="1"/>
        <v>0</v>
      </c>
      <c r="M18" s="62"/>
      <c r="N18" s="62"/>
      <c r="O18" s="62"/>
    </row>
    <row r="19" spans="1:15">
      <c r="A19" s="59" t="s">
        <v>146</v>
      </c>
      <c r="B19" s="41"/>
      <c r="C19" s="41"/>
      <c r="D19" s="41"/>
      <c r="E19" s="41"/>
      <c r="F19" s="41"/>
      <c r="G19" s="41"/>
      <c r="H19" s="41"/>
      <c r="I19" s="41">
        <f t="shared" si="0"/>
        <v>0</v>
      </c>
      <c r="J19" s="41"/>
      <c r="K19" s="41">
        <f t="shared" si="1"/>
        <v>0</v>
      </c>
      <c r="M19" s="62"/>
      <c r="N19" s="62"/>
      <c r="O19" s="62"/>
    </row>
    <row r="20" spans="1:15">
      <c r="A20" s="59" t="s">
        <v>147</v>
      </c>
      <c r="B20" s="41"/>
      <c r="C20" s="41"/>
      <c r="D20" s="41"/>
      <c r="E20" s="41"/>
      <c r="F20" s="41"/>
      <c r="G20" s="41"/>
      <c r="H20" s="41"/>
      <c r="I20" s="41">
        <f t="shared" si="0"/>
        <v>0</v>
      </c>
      <c r="J20" s="41"/>
      <c r="K20" s="41">
        <f t="shared" si="1"/>
        <v>0</v>
      </c>
      <c r="M20" s="62"/>
      <c r="N20" s="62"/>
      <c r="O20" s="62"/>
    </row>
    <row r="21" spans="1:15">
      <c r="A21" s="63" t="s">
        <v>148</v>
      </c>
      <c r="B21" s="41"/>
      <c r="C21" s="41"/>
      <c r="D21" s="41"/>
      <c r="F21" s="41"/>
      <c r="G21" s="41">
        <f>-H14</f>
        <v>-7615279</v>
      </c>
      <c r="H21" s="41"/>
      <c r="I21" s="41">
        <f t="shared" si="0"/>
        <v>-7615279</v>
      </c>
      <c r="J21" s="41"/>
      <c r="K21" s="41">
        <f t="shared" si="1"/>
        <v>-7615279</v>
      </c>
    </row>
    <row r="22" spans="1:15" ht="28.5">
      <c r="A22" s="56" t="s">
        <v>149</v>
      </c>
      <c r="B22" s="55">
        <f>SUM(B19:B21)</f>
        <v>0</v>
      </c>
      <c r="C22" s="55">
        <f t="shared" ref="C22:J22" si="3">SUM(C19:C21)</f>
        <v>0</v>
      </c>
      <c r="D22" s="117">
        <f t="shared" si="3"/>
        <v>0</v>
      </c>
      <c r="E22" s="55">
        <f t="shared" si="3"/>
        <v>0</v>
      </c>
      <c r="F22" s="55">
        <f t="shared" si="3"/>
        <v>0</v>
      </c>
      <c r="G22" s="55">
        <f>G21</f>
        <v>-7615279</v>
      </c>
      <c r="H22" s="55">
        <v>0</v>
      </c>
      <c r="I22" s="58">
        <f t="shared" si="0"/>
        <v>-7615279</v>
      </c>
      <c r="J22" s="117">
        <f t="shared" si="3"/>
        <v>0</v>
      </c>
      <c r="K22" s="55">
        <f t="shared" si="1"/>
        <v>-7615279</v>
      </c>
      <c r="N22" s="62"/>
    </row>
    <row r="23" spans="1:15" hidden="1">
      <c r="A23" s="56"/>
      <c r="B23" s="50"/>
      <c r="C23" s="51"/>
      <c r="D23" s="54"/>
      <c r="E23" s="51"/>
      <c r="F23" s="51"/>
      <c r="G23" s="51"/>
      <c r="H23" s="41"/>
      <c r="I23" s="41"/>
      <c r="J23" s="41"/>
      <c r="K23" s="51"/>
      <c r="N23" s="62"/>
    </row>
    <row r="24" spans="1:15" ht="15.75" thickBot="1">
      <c r="A24" s="56" t="s">
        <v>150</v>
      </c>
      <c r="B24" s="60">
        <v>0</v>
      </c>
      <c r="C24" s="60">
        <v>0</v>
      </c>
      <c r="D24" s="60">
        <v>0</v>
      </c>
      <c r="E24" s="60">
        <f>E22</f>
        <v>0</v>
      </c>
      <c r="F24" s="60">
        <v>0</v>
      </c>
      <c r="G24" s="60">
        <f>G22</f>
        <v>-7615279</v>
      </c>
      <c r="H24" s="60">
        <f>H12+H17+H22</f>
        <v>7615279</v>
      </c>
      <c r="I24" s="60">
        <v>0</v>
      </c>
      <c r="J24" s="60">
        <f t="shared" ref="J24" si="4">C24+E24+F24+H24+I24</f>
        <v>7615279</v>
      </c>
      <c r="K24" s="60">
        <v>0</v>
      </c>
      <c r="M24" s="62"/>
      <c r="N24" s="62"/>
      <c r="O24" s="62"/>
    </row>
    <row r="25" spans="1:15" ht="15.75" hidden="1" thickTop="1">
      <c r="A25" s="61"/>
      <c r="B25" s="50"/>
      <c r="C25" s="50"/>
      <c r="D25" s="54"/>
      <c r="E25" s="50"/>
      <c r="F25" s="50"/>
      <c r="G25" s="50"/>
      <c r="H25" s="41"/>
      <c r="I25" s="41">
        <f t="shared" si="0"/>
        <v>0</v>
      </c>
      <c r="J25" s="41"/>
      <c r="K25" s="50">
        <f t="shared" si="1"/>
        <v>0</v>
      </c>
      <c r="N25" s="62"/>
    </row>
    <row r="26" spans="1:15" ht="15.75" thickTop="1">
      <c r="A26" s="56" t="s">
        <v>141</v>
      </c>
      <c r="B26" s="41"/>
      <c r="C26" s="41"/>
      <c r="D26" s="41"/>
      <c r="E26" s="41"/>
      <c r="F26" s="41"/>
      <c r="G26" s="41"/>
      <c r="H26" s="41"/>
      <c r="I26" s="41">
        <f t="shared" si="0"/>
        <v>0</v>
      </c>
      <c r="J26" s="41"/>
      <c r="K26" s="41">
        <f t="shared" si="1"/>
        <v>0</v>
      </c>
      <c r="N26" s="62"/>
    </row>
    <row r="27" spans="1:15">
      <c r="A27" s="57" t="s">
        <v>137</v>
      </c>
      <c r="B27" s="41"/>
      <c r="C27" s="41"/>
      <c r="D27" s="41"/>
      <c r="E27" s="41"/>
      <c r="F27" s="41"/>
      <c r="G27" s="41"/>
      <c r="H27" s="66">
        <f>'2.1-Pasqyra e Perform. (natyra)'!B57</f>
        <v>9190212</v>
      </c>
      <c r="I27" s="41">
        <f t="shared" si="0"/>
        <v>9190212</v>
      </c>
      <c r="J27" s="41"/>
      <c r="K27" s="41">
        <f t="shared" si="1"/>
        <v>9190212</v>
      </c>
      <c r="N27" s="62"/>
      <c r="O27" s="62"/>
    </row>
    <row r="28" spans="1:15">
      <c r="A28" s="57" t="s">
        <v>142</v>
      </c>
      <c r="B28" s="41"/>
      <c r="C28" s="41"/>
      <c r="D28" s="41"/>
      <c r="E28" s="41"/>
      <c r="F28" s="41"/>
      <c r="G28" s="41"/>
      <c r="H28" s="41"/>
      <c r="I28" s="41">
        <f t="shared" si="0"/>
        <v>0</v>
      </c>
      <c r="J28" s="41"/>
      <c r="K28" s="41">
        <f t="shared" si="1"/>
        <v>0</v>
      </c>
      <c r="N28" s="62"/>
    </row>
    <row r="29" spans="1:15" ht="30">
      <c r="A29" s="57" t="s">
        <v>143</v>
      </c>
      <c r="B29" s="41"/>
      <c r="C29" s="41"/>
      <c r="D29" s="41"/>
      <c r="E29" s="41"/>
      <c r="F29" s="41"/>
      <c r="G29" s="41"/>
      <c r="H29" s="41"/>
      <c r="I29" s="41">
        <f t="shared" si="0"/>
        <v>0</v>
      </c>
      <c r="J29" s="41"/>
      <c r="K29" s="41">
        <f t="shared" si="1"/>
        <v>0</v>
      </c>
      <c r="N29" s="62"/>
    </row>
    <row r="30" spans="1:15">
      <c r="A30" s="56" t="s">
        <v>144</v>
      </c>
      <c r="B30" s="58">
        <f>SUM(B27:B29)</f>
        <v>0</v>
      </c>
      <c r="C30" s="58">
        <f t="shared" ref="C30:K30" si="5">SUM(C27:C29)</f>
        <v>0</v>
      </c>
      <c r="D30" s="58">
        <f t="shared" si="5"/>
        <v>0</v>
      </c>
      <c r="E30" s="58">
        <f t="shared" si="5"/>
        <v>0</v>
      </c>
      <c r="F30" s="58">
        <f t="shared" si="5"/>
        <v>0</v>
      </c>
      <c r="G30" s="58">
        <f t="shared" si="5"/>
        <v>0</v>
      </c>
      <c r="H30" s="58">
        <f t="shared" si="5"/>
        <v>9190212</v>
      </c>
      <c r="I30" s="58">
        <f t="shared" si="5"/>
        <v>9190212</v>
      </c>
      <c r="J30" s="58">
        <f t="shared" si="5"/>
        <v>0</v>
      </c>
      <c r="K30" s="58">
        <f t="shared" si="5"/>
        <v>9190212</v>
      </c>
      <c r="N30" s="62"/>
    </row>
    <row r="31" spans="1:15" ht="28.5">
      <c r="A31" s="56" t="s">
        <v>145</v>
      </c>
      <c r="B31" s="41"/>
      <c r="C31" s="41"/>
      <c r="D31" s="41"/>
      <c r="E31" s="41"/>
      <c r="F31" s="41"/>
      <c r="G31" s="41"/>
      <c r="H31" s="41"/>
      <c r="I31" s="41">
        <f t="shared" si="0"/>
        <v>0</v>
      </c>
      <c r="J31" s="41"/>
      <c r="K31" s="41">
        <f t="shared" si="1"/>
        <v>0</v>
      </c>
      <c r="N31" s="62"/>
    </row>
    <row r="32" spans="1:15">
      <c r="A32" s="59" t="s">
        <v>146</v>
      </c>
      <c r="B32" s="41"/>
      <c r="C32" s="41"/>
      <c r="D32" s="41"/>
      <c r="E32" s="41"/>
      <c r="F32" s="41"/>
      <c r="G32" s="41"/>
      <c r="H32" s="41"/>
      <c r="I32" s="41">
        <f t="shared" si="0"/>
        <v>0</v>
      </c>
      <c r="J32" s="41"/>
      <c r="K32" s="41">
        <f t="shared" si="1"/>
        <v>0</v>
      </c>
      <c r="N32" s="62"/>
    </row>
    <row r="33" spans="1:14">
      <c r="A33" s="59" t="s">
        <v>147</v>
      </c>
      <c r="B33" s="41"/>
      <c r="C33" s="41"/>
      <c r="D33" s="41"/>
      <c r="E33" s="41"/>
      <c r="F33" s="41"/>
      <c r="G33" s="41"/>
      <c r="H33" s="41"/>
      <c r="I33" s="41">
        <f t="shared" si="0"/>
        <v>0</v>
      </c>
      <c r="J33" s="41"/>
      <c r="K33" s="41">
        <f t="shared" si="1"/>
        <v>0</v>
      </c>
      <c r="N33" s="62"/>
    </row>
    <row r="34" spans="1:14">
      <c r="A34" s="63" t="s">
        <v>148</v>
      </c>
      <c r="B34" s="41"/>
      <c r="C34" s="41"/>
      <c r="D34" s="41"/>
      <c r="E34" s="41"/>
      <c r="F34" s="41"/>
      <c r="G34" s="41"/>
      <c r="H34" s="41"/>
      <c r="I34" s="41">
        <f t="shared" si="0"/>
        <v>0</v>
      </c>
      <c r="J34" s="41"/>
      <c r="K34" s="41">
        <f t="shared" si="1"/>
        <v>0</v>
      </c>
      <c r="N34" s="62"/>
    </row>
    <row r="35" spans="1:14" ht="21.75" customHeight="1">
      <c r="A35" s="56" t="s">
        <v>149</v>
      </c>
      <c r="B35" s="58">
        <f>SUM(B32:B34)</f>
        <v>0</v>
      </c>
      <c r="C35" s="58">
        <f t="shared" ref="C35:J35" si="6">SUM(C32:C34)</f>
        <v>0</v>
      </c>
      <c r="D35" s="58">
        <f t="shared" si="6"/>
        <v>0</v>
      </c>
      <c r="E35" s="58">
        <v>0</v>
      </c>
      <c r="F35" s="58">
        <f t="shared" si="6"/>
        <v>0</v>
      </c>
      <c r="G35" s="58">
        <f t="shared" si="6"/>
        <v>0</v>
      </c>
      <c r="H35" s="58">
        <v>0</v>
      </c>
      <c r="I35" s="58">
        <f t="shared" si="0"/>
        <v>0</v>
      </c>
      <c r="J35" s="58">
        <f t="shared" si="6"/>
        <v>0</v>
      </c>
      <c r="K35" s="58">
        <f>I35</f>
        <v>0</v>
      </c>
      <c r="N35" s="62"/>
    </row>
    <row r="36" spans="1:14" hidden="1">
      <c r="A36" s="56"/>
      <c r="B36" s="41"/>
      <c r="C36" s="41"/>
      <c r="D36" s="41"/>
      <c r="E36" s="41"/>
      <c r="F36" s="41"/>
      <c r="G36" s="41"/>
      <c r="H36" s="41"/>
      <c r="I36" s="41"/>
      <c r="J36" s="41"/>
      <c r="K36" s="41"/>
      <c r="N36" s="62"/>
    </row>
    <row r="37" spans="1:14" ht="15.75" thickBot="1">
      <c r="A37" s="56" t="s">
        <v>151</v>
      </c>
      <c r="B37" s="60">
        <f>B24+B30+B35</f>
        <v>0</v>
      </c>
      <c r="C37" s="60">
        <f t="shared" ref="C37:J37" si="7">C24+C30+C35</f>
        <v>0</v>
      </c>
      <c r="D37" s="60">
        <f t="shared" si="7"/>
        <v>0</v>
      </c>
      <c r="E37" s="60">
        <f t="shared" si="7"/>
        <v>0</v>
      </c>
      <c r="F37" s="60">
        <f t="shared" si="7"/>
        <v>0</v>
      </c>
      <c r="G37" s="60">
        <v>0</v>
      </c>
      <c r="H37" s="60">
        <f>H30</f>
        <v>9190212</v>
      </c>
      <c r="I37" s="60">
        <f t="shared" si="0"/>
        <v>9190212</v>
      </c>
      <c r="J37" s="60">
        <f t="shared" si="7"/>
        <v>7615279</v>
      </c>
      <c r="K37" s="60">
        <f>K24+K30+K35</f>
        <v>9190212</v>
      </c>
      <c r="M37" s="62"/>
      <c r="N37" s="62"/>
    </row>
    <row r="38" spans="1:14" ht="15.75" thickTop="1">
      <c r="B38" s="62"/>
      <c r="C38" s="62"/>
      <c r="D38" s="62"/>
      <c r="E38" s="62"/>
      <c r="F38" s="62"/>
      <c r="G38" s="62"/>
      <c r="H38" s="62"/>
      <c r="I38" s="62"/>
      <c r="J38" s="62"/>
      <c r="K38" s="62"/>
      <c r="M38" s="62"/>
      <c r="N38" s="62"/>
    </row>
    <row r="39" spans="1:14">
      <c r="K39" s="62"/>
      <c r="N39" s="62"/>
    </row>
    <row r="40" spans="1:14">
      <c r="N40" s="62"/>
    </row>
  </sheetData>
  <pageMargins left="0.47244094488188998" right="0.27559055118110198" top="0.3" bottom="0.15" header="0.31496062992126" footer="0.3149606299212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L56"/>
  <sheetViews>
    <sheetView topLeftCell="A13" workbookViewId="0">
      <selection activeCell="E56" sqref="E56:G56"/>
    </sheetView>
  </sheetViews>
  <sheetFormatPr defaultRowHeight="12.75"/>
  <cols>
    <col min="1" max="1" width="2.85546875" bestFit="1" customWidth="1"/>
    <col min="2" max="2" width="23.7109375" bestFit="1" customWidth="1"/>
    <col min="3" max="3" width="5.7109375" bestFit="1" customWidth="1"/>
    <col min="4" max="4" width="11.7109375" bestFit="1" customWidth="1"/>
    <col min="5" max="5" width="9.85546875" bestFit="1" customWidth="1"/>
    <col min="6" max="6" width="9.85546875" style="225" bestFit="1" customWidth="1"/>
    <col min="7" max="7" width="9.7109375" bestFit="1" customWidth="1"/>
    <col min="8" max="8" width="12" bestFit="1" customWidth="1"/>
    <col min="9" max="9" width="9.85546875" bestFit="1" customWidth="1"/>
    <col min="10" max="10" width="14" customWidth="1"/>
  </cols>
  <sheetData>
    <row r="2" spans="1:10" ht="15">
      <c r="B2" s="24" t="s">
        <v>478</v>
      </c>
    </row>
    <row r="3" spans="1:10" ht="15">
      <c r="B3" s="24" t="s">
        <v>479</v>
      </c>
    </row>
    <row r="4" spans="1:10">
      <c r="B4" s="94"/>
    </row>
    <row r="5" spans="1:10" ht="15.75">
      <c r="B5" s="373" t="s">
        <v>468</v>
      </c>
      <c r="C5" s="373"/>
      <c r="D5" s="373"/>
      <c r="E5" s="373"/>
      <c r="F5" s="373"/>
      <c r="G5" s="373"/>
    </row>
    <row r="6" spans="1:10">
      <c r="G6" s="95"/>
    </row>
    <row r="7" spans="1:10">
      <c r="A7" s="374" t="s">
        <v>229</v>
      </c>
      <c r="B7" s="374" t="s">
        <v>230</v>
      </c>
      <c r="C7" s="374" t="s">
        <v>231</v>
      </c>
      <c r="D7" s="107" t="s">
        <v>232</v>
      </c>
      <c r="E7" s="374" t="s">
        <v>233</v>
      </c>
      <c r="F7" s="374" t="s">
        <v>234</v>
      </c>
      <c r="G7" s="107" t="s">
        <v>235</v>
      </c>
      <c r="H7" s="106" t="s">
        <v>236</v>
      </c>
    </row>
    <row r="8" spans="1:10">
      <c r="A8" s="374"/>
      <c r="B8" s="374"/>
      <c r="C8" s="374"/>
      <c r="D8" s="108">
        <v>44562</v>
      </c>
      <c r="E8" s="374"/>
      <c r="F8" s="374"/>
      <c r="G8" s="108"/>
      <c r="H8" s="264">
        <v>44926</v>
      </c>
    </row>
    <row r="9" spans="1:10">
      <c r="A9" s="96">
        <v>1</v>
      </c>
      <c r="B9" s="104" t="s">
        <v>237</v>
      </c>
      <c r="C9" s="101"/>
      <c r="D9" s="102">
        <v>0</v>
      </c>
      <c r="E9" s="102">
        <v>0</v>
      </c>
      <c r="F9" s="102">
        <v>0</v>
      </c>
      <c r="G9" s="102">
        <v>0</v>
      </c>
      <c r="H9" s="103">
        <f>D9+E9+F9-G9</f>
        <v>0</v>
      </c>
    </row>
    <row r="10" spans="1:10">
      <c r="A10" s="96">
        <v>2</v>
      </c>
      <c r="B10" s="104" t="s">
        <v>238</v>
      </c>
      <c r="C10" s="101"/>
      <c r="D10" s="102">
        <v>0</v>
      </c>
      <c r="E10" s="102">
        <v>0</v>
      </c>
      <c r="F10" s="102">
        <v>0</v>
      </c>
      <c r="G10" s="102">
        <v>0</v>
      </c>
      <c r="H10" s="103">
        <f t="shared" ref="H10:H15" si="0">D10+E10+F10-G10</f>
        <v>0</v>
      </c>
    </row>
    <row r="11" spans="1:10">
      <c r="A11" s="96">
        <v>3</v>
      </c>
      <c r="B11" s="104" t="s">
        <v>239</v>
      </c>
      <c r="C11" s="101"/>
      <c r="D11" s="102">
        <v>0</v>
      </c>
      <c r="E11" s="102">
        <v>0</v>
      </c>
      <c r="F11" s="102">
        <v>47000</v>
      </c>
      <c r="G11" s="102">
        <v>0</v>
      </c>
      <c r="H11" s="103">
        <f t="shared" si="0"/>
        <v>47000</v>
      </c>
    </row>
    <row r="12" spans="1:10">
      <c r="A12" s="96">
        <v>4</v>
      </c>
      <c r="B12" s="104" t="s">
        <v>240</v>
      </c>
      <c r="C12" s="101"/>
      <c r="D12" s="102">
        <f>'1-Pasqyra e Pozicioni Financiar'!D46</f>
        <v>0</v>
      </c>
      <c r="E12" s="102">
        <v>0</v>
      </c>
      <c r="F12" s="102">
        <v>0</v>
      </c>
      <c r="G12" s="102">
        <v>0</v>
      </c>
      <c r="H12" s="103">
        <f>D12+E12+F12-G12</f>
        <v>0</v>
      </c>
      <c r="J12" s="266"/>
    </row>
    <row r="13" spans="1:10">
      <c r="A13" s="96">
        <v>5</v>
      </c>
      <c r="B13" s="104" t="s">
        <v>241</v>
      </c>
      <c r="C13" s="101"/>
      <c r="D13" s="102">
        <v>0</v>
      </c>
      <c r="E13" s="105">
        <v>0</v>
      </c>
      <c r="F13" s="102">
        <v>0</v>
      </c>
      <c r="G13" s="102">
        <v>0</v>
      </c>
      <c r="H13" s="103">
        <f t="shared" si="0"/>
        <v>0</v>
      </c>
      <c r="J13" s="266"/>
    </row>
    <row r="14" spans="1:10">
      <c r="A14" s="96">
        <v>6</v>
      </c>
      <c r="B14" s="104" t="s">
        <v>242</v>
      </c>
      <c r="C14" s="101"/>
      <c r="D14" s="102">
        <v>0</v>
      </c>
      <c r="E14" s="102">
        <v>0</v>
      </c>
      <c r="F14" s="102">
        <v>0</v>
      </c>
      <c r="G14" s="102">
        <v>0</v>
      </c>
      <c r="H14" s="103">
        <f t="shared" si="0"/>
        <v>0</v>
      </c>
    </row>
    <row r="15" spans="1:10">
      <c r="A15" s="96">
        <v>7</v>
      </c>
      <c r="B15" s="106" t="s">
        <v>206</v>
      </c>
      <c r="C15" s="101"/>
      <c r="D15" s="102">
        <v>0</v>
      </c>
      <c r="E15" s="102">
        <v>0</v>
      </c>
      <c r="F15" s="102">
        <v>0</v>
      </c>
      <c r="G15" s="102">
        <v>0</v>
      </c>
      <c r="H15" s="103">
        <f t="shared" si="0"/>
        <v>0</v>
      </c>
    </row>
    <row r="16" spans="1:10">
      <c r="A16" s="96"/>
      <c r="B16" s="106"/>
      <c r="C16" s="101"/>
      <c r="D16" s="102"/>
      <c r="E16" s="102"/>
      <c r="F16" s="102"/>
      <c r="G16" s="102"/>
      <c r="H16" s="103"/>
    </row>
    <row r="17" spans="1:10">
      <c r="A17" s="96"/>
      <c r="B17" s="106"/>
      <c r="C17" s="101"/>
      <c r="D17" s="102"/>
      <c r="E17" s="102"/>
      <c r="F17" s="102"/>
      <c r="G17" s="102"/>
      <c r="H17" s="103"/>
      <c r="J17" s="99"/>
    </row>
    <row r="18" spans="1:10" s="111" customFormat="1">
      <c r="A18" s="110"/>
      <c r="B18" s="112" t="s">
        <v>243</v>
      </c>
      <c r="C18" s="113"/>
      <c r="D18" s="114">
        <f>SUM(D9:D17)</f>
        <v>0</v>
      </c>
      <c r="E18" s="114">
        <f>SUM(E9:E17)</f>
        <v>0</v>
      </c>
      <c r="F18" s="114">
        <f>SUM(F9:F17)</f>
        <v>47000</v>
      </c>
      <c r="G18" s="114">
        <f>SUM(G9:G17)</f>
        <v>0</v>
      </c>
      <c r="H18" s="103">
        <f>SUM(H9:H17)</f>
        <v>47000</v>
      </c>
    </row>
    <row r="19" spans="1:10">
      <c r="D19" s="266"/>
    </row>
    <row r="21" spans="1:10" ht="15.75">
      <c r="B21" s="373" t="s">
        <v>469</v>
      </c>
      <c r="C21" s="373"/>
      <c r="D21" s="373"/>
      <c r="E21" s="373"/>
      <c r="F21" s="373"/>
      <c r="G21" s="373"/>
    </row>
    <row r="23" spans="1:10">
      <c r="A23" s="374" t="s">
        <v>229</v>
      </c>
      <c r="B23" s="374" t="s">
        <v>230</v>
      </c>
      <c r="C23" s="374" t="s">
        <v>231</v>
      </c>
      <c r="D23" s="107" t="s">
        <v>232</v>
      </c>
      <c r="E23" s="374" t="s">
        <v>233</v>
      </c>
      <c r="F23" s="374" t="s">
        <v>234</v>
      </c>
      <c r="G23" s="107" t="s">
        <v>235</v>
      </c>
      <c r="H23" s="106" t="s">
        <v>236</v>
      </c>
    </row>
    <row r="24" spans="1:10">
      <c r="A24" s="374"/>
      <c r="B24" s="374"/>
      <c r="C24" s="374"/>
      <c r="D24" s="108">
        <v>44562</v>
      </c>
      <c r="E24" s="374"/>
      <c r="F24" s="374"/>
      <c r="G24" s="108"/>
      <c r="H24" s="109">
        <v>44926</v>
      </c>
    </row>
    <row r="25" spans="1:10">
      <c r="A25" s="96">
        <v>1</v>
      </c>
      <c r="B25" s="104" t="s">
        <v>237</v>
      </c>
      <c r="C25" s="101"/>
      <c r="D25" s="102">
        <v>0</v>
      </c>
      <c r="E25" s="102">
        <v>0</v>
      </c>
      <c r="F25" s="102">
        <v>0</v>
      </c>
      <c r="G25" s="102">
        <v>0</v>
      </c>
      <c r="H25" s="103">
        <f>D25+E25+F25-G25</f>
        <v>0</v>
      </c>
    </row>
    <row r="26" spans="1:10">
      <c r="A26" s="96">
        <v>2</v>
      </c>
      <c r="B26" s="104" t="s">
        <v>238</v>
      </c>
      <c r="C26" s="101"/>
      <c r="D26" s="102">
        <v>0</v>
      </c>
      <c r="E26" s="102">
        <v>0</v>
      </c>
      <c r="F26" s="102">
        <v>0</v>
      </c>
      <c r="G26" s="102">
        <v>0</v>
      </c>
      <c r="H26" s="103">
        <f t="shared" ref="H26:H31" si="1">D26+E26+F26-G26</f>
        <v>0</v>
      </c>
    </row>
    <row r="27" spans="1:10">
      <c r="A27" s="96">
        <v>3</v>
      </c>
      <c r="B27" s="104" t="s">
        <v>239</v>
      </c>
      <c r="C27" s="101"/>
      <c r="D27" s="102">
        <v>0</v>
      </c>
      <c r="E27" s="102">
        <v>0</v>
      </c>
      <c r="F27" s="102">
        <v>7905</v>
      </c>
      <c r="G27" s="102">
        <v>0</v>
      </c>
      <c r="H27" s="103">
        <f t="shared" si="1"/>
        <v>7905</v>
      </c>
    </row>
    <row r="28" spans="1:10" ht="15">
      <c r="A28" s="96">
        <v>4</v>
      </c>
      <c r="B28" s="104" t="s">
        <v>240</v>
      </c>
      <c r="C28" s="101"/>
      <c r="D28" s="102">
        <v>0</v>
      </c>
      <c r="E28" s="102">
        <v>0</v>
      </c>
      <c r="F28" s="102">
        <v>0</v>
      </c>
      <c r="G28" s="102">
        <v>0</v>
      </c>
      <c r="H28" s="103">
        <f t="shared" si="1"/>
        <v>0</v>
      </c>
      <c r="J28" s="100"/>
    </row>
    <row r="29" spans="1:10" ht="15">
      <c r="A29" s="96">
        <v>5</v>
      </c>
      <c r="B29" s="104" t="s">
        <v>241</v>
      </c>
      <c r="C29" s="101"/>
      <c r="D29" s="102">
        <v>0</v>
      </c>
      <c r="E29" s="105">
        <v>0</v>
      </c>
      <c r="F29" s="102">
        <v>0</v>
      </c>
      <c r="G29" s="102">
        <v>0</v>
      </c>
      <c r="H29" s="103">
        <f t="shared" si="1"/>
        <v>0</v>
      </c>
      <c r="J29" s="100"/>
    </row>
    <row r="30" spans="1:10">
      <c r="A30" s="96">
        <v>6</v>
      </c>
      <c r="B30" s="104" t="s">
        <v>242</v>
      </c>
      <c r="C30" s="101"/>
      <c r="D30" s="102">
        <v>0</v>
      </c>
      <c r="E30" s="102">
        <v>0</v>
      </c>
      <c r="F30" s="102">
        <v>0</v>
      </c>
      <c r="G30" s="102">
        <v>0</v>
      </c>
      <c r="H30" s="103">
        <f t="shared" si="1"/>
        <v>0</v>
      </c>
    </row>
    <row r="31" spans="1:10">
      <c r="A31" s="96">
        <v>7</v>
      </c>
      <c r="B31" s="106" t="s">
        <v>206</v>
      </c>
      <c r="C31" s="101"/>
      <c r="D31" s="102">
        <v>0</v>
      </c>
      <c r="E31" s="102">
        <v>0</v>
      </c>
      <c r="F31" s="102">
        <v>0</v>
      </c>
      <c r="G31" s="102">
        <v>0</v>
      </c>
      <c r="H31" s="103">
        <f t="shared" si="1"/>
        <v>0</v>
      </c>
    </row>
    <row r="32" spans="1:10">
      <c r="A32" s="101"/>
      <c r="B32" s="106"/>
      <c r="C32" s="101"/>
      <c r="D32" s="102"/>
      <c r="E32" s="102"/>
      <c r="F32" s="102"/>
      <c r="G32" s="102"/>
      <c r="H32" s="103"/>
    </row>
    <row r="33" spans="1:12">
      <c r="A33" s="101"/>
      <c r="B33" s="106"/>
      <c r="C33" s="101"/>
      <c r="D33" s="102"/>
      <c r="E33" s="102"/>
      <c r="F33" s="102"/>
      <c r="G33" s="102"/>
      <c r="H33" s="103"/>
    </row>
    <row r="34" spans="1:12" s="115" customFormat="1">
      <c r="A34" s="112"/>
      <c r="B34" s="112" t="s">
        <v>243</v>
      </c>
      <c r="C34" s="113"/>
      <c r="D34" s="114">
        <f>SUM(D25:D33)</f>
        <v>0</v>
      </c>
      <c r="E34" s="114">
        <f t="shared" ref="E34:H34" si="2">SUM(E25:E33)</f>
        <v>0</v>
      </c>
      <c r="F34" s="114">
        <f t="shared" si="2"/>
        <v>7905</v>
      </c>
      <c r="G34" s="114">
        <f t="shared" si="2"/>
        <v>0</v>
      </c>
      <c r="H34" s="114">
        <f t="shared" si="2"/>
        <v>7905</v>
      </c>
    </row>
    <row r="35" spans="1:12">
      <c r="G35" s="97"/>
      <c r="H35" s="266"/>
    </row>
    <row r="36" spans="1:12">
      <c r="H36" s="99"/>
    </row>
    <row r="37" spans="1:12" ht="15.75">
      <c r="B37" s="373" t="s">
        <v>470</v>
      </c>
      <c r="C37" s="373"/>
      <c r="D37" s="373"/>
      <c r="E37" s="373"/>
      <c r="F37" s="373"/>
      <c r="G37" s="373"/>
    </row>
    <row r="39" spans="1:12" ht="12.75" customHeight="1">
      <c r="A39" s="374" t="s">
        <v>229</v>
      </c>
      <c r="B39" s="374" t="s">
        <v>230</v>
      </c>
      <c r="C39" s="374" t="s">
        <v>231</v>
      </c>
      <c r="D39" s="107" t="s">
        <v>232</v>
      </c>
      <c r="E39" s="374" t="s">
        <v>233</v>
      </c>
      <c r="F39" s="374" t="s">
        <v>234</v>
      </c>
      <c r="G39" s="107" t="s">
        <v>235</v>
      </c>
      <c r="H39" s="106" t="s">
        <v>236</v>
      </c>
    </row>
    <row r="40" spans="1:12" ht="12.75" customHeight="1">
      <c r="A40" s="374"/>
      <c r="B40" s="374"/>
      <c r="C40" s="374"/>
      <c r="D40" s="108">
        <v>44562</v>
      </c>
      <c r="E40" s="374"/>
      <c r="F40" s="374"/>
      <c r="G40" s="108"/>
      <c r="H40" s="109">
        <v>44926</v>
      </c>
    </row>
    <row r="41" spans="1:12">
      <c r="A41" s="96">
        <v>1</v>
      </c>
      <c r="B41" s="104" t="s">
        <v>237</v>
      </c>
      <c r="C41" s="101"/>
      <c r="D41" s="102">
        <f>D9-D25</f>
        <v>0</v>
      </c>
      <c r="E41" s="102">
        <f t="shared" ref="E41" si="3">E9-E25</f>
        <v>0</v>
      </c>
      <c r="F41" s="102">
        <v>0</v>
      </c>
      <c r="G41" s="102">
        <v>0</v>
      </c>
      <c r="H41" s="103">
        <f>D41+E41+F41-G41</f>
        <v>0</v>
      </c>
    </row>
    <row r="42" spans="1:12">
      <c r="A42" s="96">
        <v>2</v>
      </c>
      <c r="B42" s="104" t="s">
        <v>238</v>
      </c>
      <c r="C42" s="101"/>
      <c r="D42" s="102">
        <f t="shared" ref="D42:E49" si="4">D10-D26</f>
        <v>0</v>
      </c>
      <c r="E42" s="102">
        <f t="shared" ref="E42:E47" si="5">E10-E26</f>
        <v>0</v>
      </c>
      <c r="F42" s="102">
        <v>0</v>
      </c>
      <c r="G42" s="102">
        <v>0</v>
      </c>
      <c r="H42" s="103">
        <f t="shared" ref="H42:H43" si="6">D42+E42+F42-G42</f>
        <v>0</v>
      </c>
    </row>
    <row r="43" spans="1:12">
      <c r="A43" s="96">
        <v>3</v>
      </c>
      <c r="B43" s="104" t="s">
        <v>239</v>
      </c>
      <c r="C43" s="101"/>
      <c r="D43" s="102">
        <f t="shared" si="4"/>
        <v>0</v>
      </c>
      <c r="E43" s="102">
        <f t="shared" si="5"/>
        <v>0</v>
      </c>
      <c r="F43" s="102">
        <v>47000</v>
      </c>
      <c r="G43" s="102">
        <f>F27</f>
        <v>7905</v>
      </c>
      <c r="H43" s="103">
        <f t="shared" si="6"/>
        <v>39095</v>
      </c>
    </row>
    <row r="44" spans="1:12">
      <c r="A44" s="96">
        <v>4</v>
      </c>
      <c r="B44" s="104" t="s">
        <v>240</v>
      </c>
      <c r="C44" s="101"/>
      <c r="D44" s="267">
        <f>D12</f>
        <v>0</v>
      </c>
      <c r="E44" s="102">
        <f t="shared" si="5"/>
        <v>0</v>
      </c>
      <c r="F44" s="102">
        <f>F12</f>
        <v>0</v>
      </c>
      <c r="G44" s="102">
        <f>F28</f>
        <v>0</v>
      </c>
      <c r="H44" s="103">
        <f>D44+E44+F44-G44</f>
        <v>0</v>
      </c>
      <c r="I44" s="99"/>
      <c r="J44" s="266"/>
      <c r="L44" s="99"/>
    </row>
    <row r="45" spans="1:12">
      <c r="A45" s="96">
        <v>5</v>
      </c>
      <c r="B45" s="104" t="s">
        <v>241</v>
      </c>
      <c r="C45" s="101"/>
      <c r="D45" s="267">
        <f>D13</f>
        <v>0</v>
      </c>
      <c r="E45" s="102">
        <f t="shared" si="4"/>
        <v>0</v>
      </c>
      <c r="F45" s="102">
        <f>F13</f>
        <v>0</v>
      </c>
      <c r="G45" s="102">
        <f>F29</f>
        <v>0</v>
      </c>
      <c r="H45" s="103">
        <f t="shared" ref="H45:H47" si="7">D45+E45+F45-G45</f>
        <v>0</v>
      </c>
      <c r="J45" s="266"/>
      <c r="L45" s="99"/>
    </row>
    <row r="46" spans="1:12">
      <c r="A46" s="96">
        <v>6</v>
      </c>
      <c r="B46" s="104" t="s">
        <v>242</v>
      </c>
      <c r="C46" s="101"/>
      <c r="D46" s="102">
        <f t="shared" si="4"/>
        <v>0</v>
      </c>
      <c r="E46" s="102">
        <f t="shared" si="5"/>
        <v>0</v>
      </c>
      <c r="F46" s="102">
        <v>0</v>
      </c>
      <c r="G46" s="102">
        <v>0</v>
      </c>
      <c r="H46" s="103">
        <f t="shared" si="7"/>
        <v>0</v>
      </c>
      <c r="L46" s="99"/>
    </row>
    <row r="47" spans="1:12">
      <c r="A47" s="96">
        <v>7</v>
      </c>
      <c r="B47" s="106" t="s">
        <v>206</v>
      </c>
      <c r="C47" s="101"/>
      <c r="D47" s="102">
        <f t="shared" si="4"/>
        <v>0</v>
      </c>
      <c r="E47" s="102">
        <f t="shared" si="5"/>
        <v>0</v>
      </c>
      <c r="F47" s="102">
        <v>0</v>
      </c>
      <c r="G47" s="102">
        <v>0</v>
      </c>
      <c r="H47" s="103">
        <f t="shared" si="7"/>
        <v>0</v>
      </c>
    </row>
    <row r="48" spans="1:12">
      <c r="A48" s="101"/>
      <c r="B48" s="106"/>
      <c r="C48" s="101"/>
      <c r="D48" s="102">
        <f t="shared" si="4"/>
        <v>0</v>
      </c>
      <c r="E48" s="102"/>
      <c r="F48" s="102"/>
      <c r="G48" s="102"/>
      <c r="H48" s="103"/>
    </row>
    <row r="49" spans="1:10">
      <c r="A49" s="101"/>
      <c r="B49" s="106"/>
      <c r="C49" s="101"/>
      <c r="D49" s="102">
        <f t="shared" si="4"/>
        <v>0</v>
      </c>
      <c r="E49" s="102"/>
      <c r="F49" s="102"/>
      <c r="G49" s="102"/>
      <c r="H49" s="103"/>
    </row>
    <row r="50" spans="1:10">
      <c r="A50" s="112"/>
      <c r="B50" s="112" t="s">
        <v>243</v>
      </c>
      <c r="C50" s="113"/>
      <c r="D50" s="114">
        <f>SUM(D41:D49)</f>
        <v>0</v>
      </c>
      <c r="E50" s="114">
        <f t="shared" ref="E50:G50" si="8">SUM(E41:E49)</f>
        <v>0</v>
      </c>
      <c r="F50" s="114">
        <f t="shared" si="8"/>
        <v>47000</v>
      </c>
      <c r="G50" s="114">
        <f t="shared" si="8"/>
        <v>7905</v>
      </c>
      <c r="H50" s="114">
        <f>D50+E50+F50-G50</f>
        <v>39095</v>
      </c>
    </row>
    <row r="51" spans="1:10">
      <c r="F51" s="226"/>
      <c r="G51" s="98"/>
      <c r="H51" s="266"/>
    </row>
    <row r="52" spans="1:10">
      <c r="D52" s="99"/>
      <c r="G52" s="99"/>
      <c r="H52" s="266"/>
      <c r="J52" s="99"/>
    </row>
    <row r="53" spans="1:10">
      <c r="D53" s="99"/>
      <c r="G53" s="99"/>
      <c r="H53" s="99"/>
    </row>
    <row r="54" spans="1:10" ht="15.75">
      <c r="E54" s="375" t="s">
        <v>244</v>
      </c>
      <c r="F54" s="375"/>
      <c r="G54" s="375"/>
      <c r="J54" s="99"/>
    </row>
    <row r="56" spans="1:10">
      <c r="E56" s="376" t="s">
        <v>472</v>
      </c>
      <c r="F56" s="376"/>
      <c r="G56" s="376"/>
    </row>
  </sheetData>
  <mergeCells count="20">
    <mergeCell ref="E54:G54"/>
    <mergeCell ref="E56:G56"/>
    <mergeCell ref="B37:G37"/>
    <mergeCell ref="A39:A40"/>
    <mergeCell ref="B39:B40"/>
    <mergeCell ref="C39:C40"/>
    <mergeCell ref="E39:E40"/>
    <mergeCell ref="F39:F40"/>
    <mergeCell ref="B21:G21"/>
    <mergeCell ref="A23:A24"/>
    <mergeCell ref="B23:B24"/>
    <mergeCell ref="C23:C24"/>
    <mergeCell ref="E23:E24"/>
    <mergeCell ref="F23:F24"/>
    <mergeCell ref="B5:G5"/>
    <mergeCell ref="A7:A8"/>
    <mergeCell ref="B7:B8"/>
    <mergeCell ref="C7:C8"/>
    <mergeCell ref="E7:E8"/>
    <mergeCell ref="F7:F8"/>
  </mergeCells>
  <pageMargins left="0.7" right="0.7" top="0.75" bottom="0.75" header="0.3" footer="0.3"/>
  <pageSetup paperSize="9" orientation="portrait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299"/>
  <sheetViews>
    <sheetView topLeftCell="A256" workbookViewId="0">
      <selection activeCell="B2" sqref="B2:N298"/>
    </sheetView>
  </sheetViews>
  <sheetFormatPr defaultRowHeight="12.75"/>
  <cols>
    <col min="1" max="1" width="1.140625" style="118" customWidth="1"/>
    <col min="2" max="2" width="2.42578125" style="118" customWidth="1"/>
    <col min="3" max="3" width="4.7109375" style="125" customWidth="1"/>
    <col min="4" max="4" width="2" style="118" customWidth="1"/>
    <col min="5" max="5" width="3.42578125" style="118" customWidth="1"/>
    <col min="6" max="6" width="13.7109375" style="118" customWidth="1"/>
    <col min="7" max="7" width="11" style="118" customWidth="1"/>
    <col min="8" max="8" width="8.7109375" style="118" customWidth="1"/>
    <col min="9" max="9" width="10.7109375" style="118" customWidth="1"/>
    <col min="10" max="10" width="4.28515625" style="118" customWidth="1"/>
    <col min="11" max="11" width="5.42578125" style="118" customWidth="1"/>
    <col min="12" max="12" width="12.5703125" style="136" customWidth="1"/>
    <col min="13" max="13" width="10.140625" style="136" customWidth="1"/>
    <col min="14" max="14" width="1.5703125" style="118" customWidth="1"/>
    <col min="15" max="15" width="1" style="118" customWidth="1"/>
    <col min="16" max="16" width="9.140625" style="118"/>
    <col min="17" max="17" width="13.42578125" style="118" customWidth="1"/>
    <col min="18" max="18" width="9.140625" style="118"/>
    <col min="19" max="19" width="15.28515625" style="118" customWidth="1"/>
    <col min="20" max="16384" width="9.140625" style="118"/>
  </cols>
  <sheetData>
    <row r="1" spans="1:14">
      <c r="C1" s="118"/>
      <c r="F1" s="119"/>
      <c r="G1" s="119"/>
      <c r="H1" s="119"/>
      <c r="I1" s="119"/>
      <c r="J1" s="119"/>
      <c r="K1" s="119"/>
      <c r="L1" s="137"/>
      <c r="M1" s="137"/>
      <c r="N1" s="119"/>
    </row>
    <row r="2" spans="1:14">
      <c r="B2" s="319"/>
      <c r="C2" s="138"/>
      <c r="D2" s="138"/>
      <c r="E2" s="138"/>
      <c r="F2" s="138"/>
      <c r="G2" s="138"/>
      <c r="H2" s="138"/>
      <c r="I2" s="138"/>
      <c r="J2" s="138"/>
      <c r="K2" s="138"/>
      <c r="L2" s="139"/>
      <c r="M2" s="139"/>
      <c r="N2" s="320"/>
    </row>
    <row r="3" spans="1:14" ht="18">
      <c r="A3" s="131"/>
      <c r="B3" s="394" t="s">
        <v>255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6"/>
    </row>
    <row r="4" spans="1:14" ht="18">
      <c r="A4" s="131"/>
      <c r="B4" s="162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4"/>
    </row>
    <row r="5" spans="1:14">
      <c r="A5" s="140"/>
      <c r="B5" s="141"/>
      <c r="C5" s="142"/>
      <c r="D5" s="143" t="s">
        <v>256</v>
      </c>
      <c r="E5" s="144"/>
      <c r="F5" s="145"/>
      <c r="G5" s="145"/>
      <c r="H5" s="145"/>
      <c r="I5" s="145"/>
      <c r="J5" s="145"/>
      <c r="K5" s="145"/>
      <c r="L5" s="146"/>
      <c r="M5" s="147"/>
      <c r="N5" s="127"/>
    </row>
    <row r="6" spans="1:14">
      <c r="A6" s="140"/>
      <c r="B6" s="141"/>
      <c r="C6" s="148"/>
      <c r="D6" s="149"/>
      <c r="E6" s="140"/>
      <c r="M6" s="150"/>
      <c r="N6" s="127"/>
    </row>
    <row r="7" spans="1:14">
      <c r="A7" s="140"/>
      <c r="B7" s="141"/>
      <c r="C7" s="151"/>
      <c r="D7" s="152" t="s">
        <v>257</v>
      </c>
      <c r="E7" s="140"/>
      <c r="M7" s="150"/>
      <c r="N7" s="127"/>
    </row>
    <row r="8" spans="1:14">
      <c r="A8" s="140"/>
      <c r="B8" s="141"/>
      <c r="C8" s="151"/>
      <c r="D8" s="152" t="s">
        <v>258</v>
      </c>
      <c r="E8" s="140"/>
      <c r="M8" s="150"/>
      <c r="N8" s="127"/>
    </row>
    <row r="9" spans="1:14">
      <c r="A9" s="140"/>
      <c r="B9" s="141"/>
      <c r="C9" s="151" t="s">
        <v>259</v>
      </c>
      <c r="D9" s="140"/>
      <c r="E9" s="140"/>
      <c r="M9" s="150"/>
      <c r="N9" s="127"/>
    </row>
    <row r="10" spans="1:14">
      <c r="A10" s="140"/>
      <c r="B10" s="141"/>
      <c r="C10" s="151"/>
      <c r="D10" s="140" t="s">
        <v>260</v>
      </c>
      <c r="E10" s="140"/>
      <c r="M10" s="150"/>
      <c r="N10" s="127"/>
    </row>
    <row r="11" spans="1:14">
      <c r="A11" s="140"/>
      <c r="B11" s="141"/>
      <c r="C11" s="151"/>
      <c r="D11" s="140" t="s">
        <v>261</v>
      </c>
      <c r="E11" s="140"/>
      <c r="M11" s="150"/>
      <c r="N11" s="127"/>
    </row>
    <row r="12" spans="1:14">
      <c r="A12" s="140"/>
      <c r="B12" s="141"/>
      <c r="C12" s="153"/>
      <c r="D12" s="154" t="s">
        <v>262</v>
      </c>
      <c r="E12" s="154"/>
      <c r="F12" s="155"/>
      <c r="G12" s="155"/>
      <c r="H12" s="155"/>
      <c r="I12" s="155"/>
      <c r="J12" s="155"/>
      <c r="K12" s="155"/>
      <c r="L12" s="156"/>
      <c r="M12" s="157"/>
      <c r="N12" s="127"/>
    </row>
    <row r="13" spans="1:14">
      <c r="B13" s="122"/>
      <c r="C13" s="118"/>
      <c r="N13" s="127"/>
    </row>
    <row r="14" spans="1:14" ht="15.75">
      <c r="B14" s="122"/>
      <c r="D14" s="158" t="s">
        <v>263</v>
      </c>
      <c r="F14" s="159" t="s">
        <v>264</v>
      </c>
      <c r="N14" s="127"/>
    </row>
    <row r="15" spans="1:14">
      <c r="B15" s="122"/>
      <c r="C15" s="160"/>
      <c r="N15" s="127"/>
    </row>
    <row r="16" spans="1:14">
      <c r="B16" s="122"/>
      <c r="C16" s="161">
        <v>1</v>
      </c>
      <c r="D16" s="118" t="s">
        <v>447</v>
      </c>
      <c r="N16" s="127"/>
    </row>
    <row r="17" spans="2:14">
      <c r="B17" s="122"/>
      <c r="C17" s="161">
        <v>2</v>
      </c>
      <c r="D17" s="118" t="s">
        <v>265</v>
      </c>
      <c r="N17" s="127"/>
    </row>
    <row r="18" spans="2:14">
      <c r="B18" s="122"/>
      <c r="C18" s="118">
        <v>3</v>
      </c>
      <c r="D18" s="118" t="s">
        <v>266</v>
      </c>
      <c r="N18" s="127"/>
    </row>
    <row r="19" spans="2:14">
      <c r="B19" s="122"/>
      <c r="C19" s="118">
        <v>4</v>
      </c>
      <c r="D19" s="118" t="s">
        <v>267</v>
      </c>
      <c r="N19" s="127"/>
    </row>
    <row r="20" spans="2:14">
      <c r="B20" s="122"/>
      <c r="C20" s="118"/>
      <c r="D20" s="118" t="s">
        <v>268</v>
      </c>
      <c r="N20" s="127"/>
    </row>
    <row r="21" spans="2:14">
      <c r="B21" s="122"/>
      <c r="C21" s="118" t="s">
        <v>269</v>
      </c>
      <c r="N21" s="127"/>
    </row>
    <row r="22" spans="2:14">
      <c r="B22" s="122"/>
      <c r="C22" s="118"/>
      <c r="D22" s="118" t="s">
        <v>270</v>
      </c>
      <c r="N22" s="127"/>
    </row>
    <row r="23" spans="2:14">
      <c r="B23" s="122"/>
      <c r="C23" s="118" t="s">
        <v>271</v>
      </c>
      <c r="N23" s="127"/>
    </row>
    <row r="24" spans="2:14">
      <c r="B24" s="122"/>
      <c r="C24" s="118"/>
      <c r="D24" s="118" t="s">
        <v>272</v>
      </c>
      <c r="N24" s="127"/>
    </row>
    <row r="25" spans="2:14">
      <c r="B25" s="122"/>
      <c r="C25" s="118" t="s">
        <v>273</v>
      </c>
      <c r="N25" s="127"/>
    </row>
    <row r="26" spans="2:14">
      <c r="B26" s="122"/>
      <c r="C26" s="118"/>
      <c r="D26" s="118" t="s">
        <v>274</v>
      </c>
      <c r="N26" s="127"/>
    </row>
    <row r="27" spans="2:14">
      <c r="B27" s="122"/>
      <c r="C27" s="118" t="s">
        <v>275</v>
      </c>
      <c r="N27" s="127"/>
    </row>
    <row r="28" spans="2:14">
      <c r="B28" s="122"/>
      <c r="C28" s="118" t="s">
        <v>276</v>
      </c>
      <c r="N28" s="127"/>
    </row>
    <row r="29" spans="2:14">
      <c r="B29" s="122"/>
      <c r="C29" s="118"/>
      <c r="D29" s="118" t="s">
        <v>277</v>
      </c>
      <c r="N29" s="127"/>
    </row>
    <row r="30" spans="2:14">
      <c r="B30" s="122"/>
      <c r="C30" s="118" t="s">
        <v>278</v>
      </c>
      <c r="N30" s="127"/>
    </row>
    <row r="31" spans="2:14">
      <c r="B31" s="122"/>
      <c r="C31" s="118"/>
      <c r="D31" s="118" t="s">
        <v>279</v>
      </c>
      <c r="N31" s="127"/>
    </row>
    <row r="32" spans="2:14">
      <c r="B32" s="122"/>
      <c r="C32" s="118" t="s">
        <v>280</v>
      </c>
      <c r="N32" s="127"/>
    </row>
    <row r="33" spans="2:14">
      <c r="B33" s="122"/>
      <c r="C33" s="118" t="s">
        <v>281</v>
      </c>
      <c r="D33" s="118" t="s">
        <v>282</v>
      </c>
      <c r="N33" s="127"/>
    </row>
    <row r="34" spans="2:14">
      <c r="B34" s="122"/>
      <c r="C34" s="118"/>
      <c r="D34" s="118" t="s">
        <v>283</v>
      </c>
      <c r="N34" s="127"/>
    </row>
    <row r="35" spans="2:14">
      <c r="B35" s="122"/>
      <c r="C35" s="118"/>
      <c r="D35" s="118" t="s">
        <v>284</v>
      </c>
      <c r="N35" s="127"/>
    </row>
    <row r="36" spans="2:14">
      <c r="B36" s="122"/>
      <c r="C36" s="118"/>
      <c r="D36" s="118" t="s">
        <v>285</v>
      </c>
      <c r="N36" s="127"/>
    </row>
    <row r="37" spans="2:14">
      <c r="B37" s="122"/>
      <c r="C37" s="118"/>
      <c r="D37" s="118" t="s">
        <v>286</v>
      </c>
      <c r="N37" s="127"/>
    </row>
    <row r="38" spans="2:14">
      <c r="B38" s="122"/>
      <c r="C38" s="118"/>
      <c r="D38" s="118" t="s">
        <v>287</v>
      </c>
      <c r="N38" s="127"/>
    </row>
    <row r="39" spans="2:14">
      <c r="B39" s="122"/>
      <c r="C39" s="118"/>
      <c r="D39" s="118" t="s">
        <v>288</v>
      </c>
      <c r="N39" s="127"/>
    </row>
    <row r="40" spans="2:14">
      <c r="B40" s="122"/>
      <c r="C40" s="118"/>
      <c r="N40" s="127"/>
    </row>
    <row r="41" spans="2:14" ht="15.75">
      <c r="B41" s="122"/>
      <c r="D41" s="158" t="s">
        <v>289</v>
      </c>
      <c r="F41" s="159" t="s">
        <v>290</v>
      </c>
      <c r="N41" s="127"/>
    </row>
    <row r="42" spans="2:14">
      <c r="B42" s="122"/>
      <c r="C42" s="118"/>
      <c r="N42" s="127"/>
    </row>
    <row r="43" spans="2:14">
      <c r="B43" s="122"/>
      <c r="C43" s="118"/>
      <c r="D43" s="118" t="s">
        <v>291</v>
      </c>
      <c r="N43" s="127"/>
    </row>
    <row r="44" spans="2:14">
      <c r="B44" s="122"/>
      <c r="C44" s="118" t="s">
        <v>292</v>
      </c>
      <c r="N44" s="127"/>
    </row>
    <row r="45" spans="2:14">
      <c r="B45" s="122"/>
      <c r="C45" s="118"/>
      <c r="D45" s="118" t="s">
        <v>293</v>
      </c>
      <c r="N45" s="127"/>
    </row>
    <row r="46" spans="2:14">
      <c r="B46" s="122"/>
      <c r="C46" s="118" t="s">
        <v>294</v>
      </c>
      <c r="N46" s="127"/>
    </row>
    <row r="47" spans="2:14">
      <c r="B47" s="122"/>
      <c r="C47" s="118"/>
      <c r="D47" s="118" t="s">
        <v>295</v>
      </c>
      <c r="N47" s="127"/>
    </row>
    <row r="48" spans="2:14">
      <c r="B48" s="122"/>
      <c r="C48" s="118" t="s">
        <v>296</v>
      </c>
      <c r="N48" s="127"/>
    </row>
    <row r="49" spans="2:14">
      <c r="B49" s="122"/>
      <c r="C49" s="118"/>
      <c r="D49" s="118" t="s">
        <v>297</v>
      </c>
      <c r="N49" s="127"/>
    </row>
    <row r="50" spans="2:14">
      <c r="B50" s="122"/>
      <c r="C50" s="118" t="s">
        <v>298</v>
      </c>
      <c r="E50" s="127"/>
      <c r="N50" s="127"/>
    </row>
    <row r="51" spans="2:14">
      <c r="B51" s="122"/>
      <c r="C51" s="118"/>
      <c r="D51" s="118" t="s">
        <v>299</v>
      </c>
      <c r="E51" s="127"/>
      <c r="N51" s="127"/>
    </row>
    <row r="52" spans="2:14">
      <c r="B52" s="122"/>
      <c r="C52" s="118" t="s">
        <v>300</v>
      </c>
      <c r="E52" s="127"/>
      <c r="N52" s="127"/>
    </row>
    <row r="53" spans="2:14">
      <c r="B53" s="122"/>
      <c r="C53" s="118" t="s">
        <v>301</v>
      </c>
      <c r="E53" s="127"/>
      <c r="N53" s="127"/>
    </row>
    <row r="54" spans="2:14">
      <c r="B54" s="122"/>
      <c r="C54" s="118"/>
      <c r="D54" s="118" t="s">
        <v>302</v>
      </c>
      <c r="E54" s="127"/>
      <c r="N54" s="127"/>
    </row>
    <row r="55" spans="2:14">
      <c r="B55" s="122"/>
      <c r="C55" s="118"/>
      <c r="D55" s="118" t="s">
        <v>303</v>
      </c>
      <c r="E55" s="127"/>
      <c r="N55" s="127"/>
    </row>
    <row r="56" spans="2:14">
      <c r="B56" s="122"/>
      <c r="C56" s="118"/>
      <c r="D56" s="118" t="s">
        <v>304</v>
      </c>
      <c r="E56" s="127"/>
      <c r="N56" s="127"/>
    </row>
    <row r="57" spans="2:14">
      <c r="B57" s="122"/>
      <c r="C57" s="118"/>
      <c r="D57" s="118" t="s">
        <v>305</v>
      </c>
      <c r="E57" s="127"/>
      <c r="N57" s="127"/>
    </row>
    <row r="58" spans="2:14">
      <c r="B58" s="122"/>
      <c r="C58" s="118" t="s">
        <v>306</v>
      </c>
      <c r="E58" s="127"/>
      <c r="N58" s="127"/>
    </row>
    <row r="59" spans="2:14">
      <c r="B59" s="122"/>
      <c r="C59" s="118"/>
      <c r="N59" s="127"/>
    </row>
    <row r="60" spans="2:14"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9"/>
      <c r="M60" s="139"/>
      <c r="N60" s="138"/>
    </row>
    <row r="61" spans="2:14">
      <c r="B61" s="119"/>
      <c r="C61" s="119"/>
      <c r="D61" s="119"/>
      <c r="E61" s="121"/>
      <c r="F61" s="119"/>
      <c r="G61" s="119"/>
      <c r="H61" s="119"/>
      <c r="I61" s="119"/>
      <c r="J61" s="119"/>
      <c r="K61" s="119"/>
      <c r="L61" s="137"/>
      <c r="M61" s="137"/>
      <c r="N61" s="119"/>
    </row>
    <row r="62" spans="2:14">
      <c r="B62" s="122"/>
      <c r="C62" s="118"/>
      <c r="N62" s="127"/>
    </row>
    <row r="63" spans="2:14">
      <c r="B63" s="122"/>
      <c r="N63" s="127"/>
    </row>
    <row r="64" spans="2:14">
      <c r="B64" s="122"/>
      <c r="N64" s="127"/>
    </row>
    <row r="65" spans="2:19">
      <c r="B65" s="122"/>
      <c r="N65" s="127"/>
    </row>
    <row r="66" spans="2:19" ht="18">
      <c r="B66" s="162"/>
      <c r="C66" s="123" t="s">
        <v>254</v>
      </c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4"/>
    </row>
    <row r="67" spans="2:19" ht="18">
      <c r="B67" s="162"/>
      <c r="C67" s="165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4"/>
    </row>
    <row r="68" spans="2:19" ht="15.75">
      <c r="B68" s="122"/>
      <c r="C68" s="123"/>
      <c r="D68" s="397" t="s">
        <v>307</v>
      </c>
      <c r="E68" s="397"/>
      <c r="F68" s="166" t="s">
        <v>308</v>
      </c>
      <c r="L68" s="118"/>
      <c r="M68" s="118"/>
      <c r="N68" s="127"/>
    </row>
    <row r="69" spans="2:19">
      <c r="B69" s="122"/>
      <c r="C69" s="123"/>
      <c r="E69" s="125"/>
      <c r="L69" s="118"/>
      <c r="M69" s="118"/>
      <c r="N69" s="127"/>
    </row>
    <row r="70" spans="2:19">
      <c r="B70" s="122"/>
      <c r="C70" s="123"/>
      <c r="E70" s="134" t="s">
        <v>309</v>
      </c>
      <c r="F70" s="124" t="s">
        <v>310</v>
      </c>
      <c r="G70" s="124"/>
      <c r="H70" s="124"/>
      <c r="L70" s="118"/>
      <c r="M70" s="118"/>
      <c r="N70" s="127"/>
    </row>
    <row r="71" spans="2:19">
      <c r="B71" s="122"/>
      <c r="C71" s="123"/>
      <c r="E71" s="134"/>
      <c r="F71" s="124"/>
      <c r="G71" s="124"/>
      <c r="H71" s="124"/>
      <c r="L71" s="118"/>
      <c r="M71" s="238"/>
      <c r="N71" s="127"/>
    </row>
    <row r="72" spans="2:19">
      <c r="B72" s="122"/>
      <c r="C72" s="123"/>
      <c r="E72" s="167">
        <v>1</v>
      </c>
      <c r="F72" s="168" t="s">
        <v>311</v>
      </c>
      <c r="G72" s="131"/>
      <c r="L72" s="238"/>
      <c r="M72" s="169">
        <f>M74+M91</f>
        <v>5604305</v>
      </c>
      <c r="N72" s="127"/>
      <c r="Q72" s="238"/>
    </row>
    <row r="73" spans="2:19">
      <c r="B73" s="122"/>
      <c r="C73" s="123"/>
      <c r="E73" s="167"/>
      <c r="F73" s="168"/>
      <c r="G73" s="131"/>
      <c r="L73" s="118"/>
      <c r="M73" s="118"/>
      <c r="N73" s="127"/>
      <c r="Q73" s="238"/>
    </row>
    <row r="74" spans="2:19">
      <c r="B74" s="122"/>
      <c r="C74" s="231">
        <v>1.1000000000000001</v>
      </c>
      <c r="E74" s="276"/>
      <c r="F74" s="277" t="s">
        <v>312</v>
      </c>
      <c r="G74" s="278"/>
      <c r="H74" s="278"/>
      <c r="I74" s="278"/>
      <c r="J74" s="278"/>
      <c r="K74" s="278"/>
      <c r="L74" s="278"/>
      <c r="M74" s="207">
        <f>M89</f>
        <v>4843214</v>
      </c>
      <c r="N74" s="127"/>
    </row>
    <row r="75" spans="2:19">
      <c r="B75" s="122"/>
      <c r="C75" s="231"/>
      <c r="E75" s="384" t="s">
        <v>229</v>
      </c>
      <c r="F75" s="384" t="s">
        <v>313</v>
      </c>
      <c r="G75" s="384"/>
      <c r="H75" s="384" t="s">
        <v>314</v>
      </c>
      <c r="I75" s="384" t="s">
        <v>315</v>
      </c>
      <c r="J75" s="384"/>
      <c r="K75" s="279" t="s">
        <v>316</v>
      </c>
      <c r="L75" s="280" t="s">
        <v>317</v>
      </c>
      <c r="M75" s="280" t="s">
        <v>316</v>
      </c>
      <c r="N75" s="127"/>
    </row>
    <row r="76" spans="2:19">
      <c r="B76" s="122"/>
      <c r="C76" s="231"/>
      <c r="E76" s="384"/>
      <c r="F76" s="384"/>
      <c r="G76" s="384"/>
      <c r="H76" s="384"/>
      <c r="I76" s="384"/>
      <c r="J76" s="384"/>
      <c r="K76" s="281" t="s">
        <v>318</v>
      </c>
      <c r="L76" s="281" t="s">
        <v>319</v>
      </c>
      <c r="M76" s="281" t="s">
        <v>320</v>
      </c>
      <c r="N76" s="127"/>
    </row>
    <row r="77" spans="2:19">
      <c r="B77" s="122"/>
      <c r="C77" s="231"/>
      <c r="E77" s="282">
        <v>1</v>
      </c>
      <c r="F77" s="400" t="s">
        <v>480</v>
      </c>
      <c r="G77" s="401"/>
      <c r="H77" s="104" t="s">
        <v>440</v>
      </c>
      <c r="I77" s="402"/>
      <c r="J77" s="403"/>
      <c r="K77" s="284"/>
      <c r="L77" s="283"/>
      <c r="M77" s="284">
        <v>4843214</v>
      </c>
      <c r="N77" s="127"/>
    </row>
    <row r="78" spans="2:19">
      <c r="B78" s="122"/>
      <c r="C78" s="231"/>
      <c r="E78" s="282">
        <v>2</v>
      </c>
      <c r="F78" s="400" t="s">
        <v>441</v>
      </c>
      <c r="G78" s="401"/>
      <c r="H78" s="104" t="s">
        <v>440</v>
      </c>
      <c r="I78" s="402"/>
      <c r="J78" s="403"/>
      <c r="K78" s="284"/>
      <c r="L78" s="283"/>
      <c r="M78" s="284"/>
      <c r="N78" s="127"/>
      <c r="Q78" s="136"/>
      <c r="S78" s="136"/>
    </row>
    <row r="79" spans="2:19">
      <c r="B79" s="122"/>
      <c r="C79" s="231"/>
      <c r="E79" s="282">
        <v>3</v>
      </c>
      <c r="F79" s="400" t="s">
        <v>442</v>
      </c>
      <c r="G79" s="401"/>
      <c r="H79" s="104" t="s">
        <v>440</v>
      </c>
      <c r="I79" s="402"/>
      <c r="J79" s="403"/>
      <c r="K79" s="284"/>
      <c r="L79" s="283"/>
      <c r="M79" s="284"/>
      <c r="N79" s="127"/>
    </row>
    <row r="80" spans="2:19">
      <c r="B80" s="122"/>
      <c r="C80" s="231"/>
      <c r="E80" s="282">
        <v>4</v>
      </c>
      <c r="F80" s="219" t="s">
        <v>443</v>
      </c>
      <c r="G80" s="321"/>
      <c r="H80" s="104" t="s">
        <v>440</v>
      </c>
      <c r="I80" s="398"/>
      <c r="J80" s="399"/>
      <c r="K80" s="284"/>
      <c r="L80" s="283"/>
      <c r="M80" s="284"/>
      <c r="N80" s="127"/>
    </row>
    <row r="81" spans="2:19">
      <c r="B81" s="122"/>
      <c r="C81" s="231"/>
      <c r="E81" s="282">
        <v>5</v>
      </c>
      <c r="F81" s="219" t="s">
        <v>444</v>
      </c>
      <c r="G81" s="321"/>
      <c r="H81" s="104" t="s">
        <v>440</v>
      </c>
      <c r="I81" s="398"/>
      <c r="J81" s="399"/>
      <c r="K81" s="284"/>
      <c r="L81" s="283"/>
      <c r="M81" s="284"/>
      <c r="N81" s="127"/>
      <c r="Q81" s="136"/>
      <c r="S81" s="136"/>
    </row>
    <row r="82" spans="2:19">
      <c r="B82" s="122"/>
      <c r="C82" s="231"/>
      <c r="E82" s="282">
        <v>6</v>
      </c>
      <c r="F82" s="219"/>
      <c r="G82" s="321"/>
      <c r="H82" s="104"/>
      <c r="I82" s="398"/>
      <c r="J82" s="399"/>
      <c r="K82" s="284"/>
      <c r="L82" s="283"/>
      <c r="M82" s="284"/>
      <c r="N82" s="127"/>
    </row>
    <row r="83" spans="2:19">
      <c r="B83" s="122"/>
      <c r="C83" s="231"/>
      <c r="E83" s="282">
        <v>7</v>
      </c>
      <c r="F83" s="400" t="s">
        <v>439</v>
      </c>
      <c r="G83" s="401"/>
      <c r="H83" s="104" t="s">
        <v>446</v>
      </c>
      <c r="I83" s="402"/>
      <c r="J83" s="403"/>
      <c r="K83" s="284"/>
      <c r="L83" s="283"/>
      <c r="M83" s="284"/>
      <c r="N83" s="127"/>
    </row>
    <row r="84" spans="2:19">
      <c r="B84" s="122"/>
      <c r="C84" s="231"/>
      <c r="E84" s="282">
        <v>8</v>
      </c>
      <c r="F84" s="400" t="s">
        <v>441</v>
      </c>
      <c r="G84" s="401"/>
      <c r="H84" s="104" t="s">
        <v>446</v>
      </c>
      <c r="I84" s="402"/>
      <c r="J84" s="403"/>
      <c r="K84" s="284"/>
      <c r="L84" s="283"/>
      <c r="M84" s="284"/>
      <c r="N84" s="127"/>
    </row>
    <row r="85" spans="2:19">
      <c r="B85" s="122"/>
      <c r="C85" s="231"/>
      <c r="E85" s="282">
        <v>9</v>
      </c>
      <c r="F85" s="400" t="s">
        <v>442</v>
      </c>
      <c r="G85" s="401"/>
      <c r="H85" s="104" t="s">
        <v>446</v>
      </c>
      <c r="I85" s="402"/>
      <c r="J85" s="403"/>
      <c r="K85" s="284"/>
      <c r="L85" s="283"/>
      <c r="M85" s="284"/>
      <c r="N85" s="127"/>
    </row>
    <row r="86" spans="2:19">
      <c r="B86" s="122"/>
      <c r="C86" s="231"/>
      <c r="E86" s="282">
        <v>10</v>
      </c>
      <c r="F86" s="219" t="s">
        <v>443</v>
      </c>
      <c r="G86" s="321"/>
      <c r="H86" s="104" t="s">
        <v>446</v>
      </c>
      <c r="I86" s="398"/>
      <c r="J86" s="399"/>
      <c r="K86" s="284"/>
      <c r="L86" s="283"/>
      <c r="M86" s="284"/>
      <c r="N86" s="127"/>
    </row>
    <row r="87" spans="2:19">
      <c r="B87" s="122"/>
      <c r="C87" s="231"/>
      <c r="E87" s="282">
        <v>11</v>
      </c>
      <c r="F87" s="219" t="s">
        <v>444</v>
      </c>
      <c r="G87" s="321"/>
      <c r="H87" s="104" t="s">
        <v>446</v>
      </c>
      <c r="I87" s="398"/>
      <c r="J87" s="399"/>
      <c r="K87" s="284"/>
      <c r="L87" s="283"/>
      <c r="M87" s="284"/>
      <c r="N87" s="127"/>
    </row>
    <row r="88" spans="2:19">
      <c r="B88" s="122"/>
      <c r="C88" s="231"/>
      <c r="E88" s="282">
        <v>12</v>
      </c>
      <c r="F88" s="219"/>
      <c r="G88" s="321"/>
      <c r="H88" s="104"/>
      <c r="I88" s="398"/>
      <c r="J88" s="399"/>
      <c r="K88" s="284"/>
      <c r="L88" s="283"/>
      <c r="M88" s="284"/>
      <c r="N88" s="127"/>
    </row>
    <row r="89" spans="2:19">
      <c r="B89" s="170"/>
      <c r="C89" s="232"/>
      <c r="D89" s="131"/>
      <c r="E89" s="285"/>
      <c r="F89" s="381" t="s">
        <v>5</v>
      </c>
      <c r="G89" s="382"/>
      <c r="H89" s="382"/>
      <c r="I89" s="382"/>
      <c r="J89" s="382"/>
      <c r="K89" s="382"/>
      <c r="L89" s="383"/>
      <c r="M89" s="286">
        <f>SUM(M77:M88)</f>
        <v>4843214</v>
      </c>
      <c r="N89" s="171"/>
    </row>
    <row r="90" spans="2:19">
      <c r="B90" s="170"/>
      <c r="C90" s="232"/>
      <c r="D90" s="131"/>
      <c r="E90" s="287"/>
      <c r="F90" s="287"/>
      <c r="G90" s="287"/>
      <c r="H90" s="287"/>
      <c r="I90" s="287"/>
      <c r="J90" s="287"/>
      <c r="K90" s="287"/>
      <c r="L90" s="287"/>
      <c r="M90" s="288"/>
      <c r="N90" s="171"/>
    </row>
    <row r="91" spans="2:19">
      <c r="B91" s="122"/>
      <c r="C91" s="231">
        <v>1.2</v>
      </c>
      <c r="E91" s="276"/>
      <c r="F91" s="277" t="s">
        <v>321</v>
      </c>
      <c r="G91" s="278"/>
      <c r="H91" s="278"/>
      <c r="I91" s="278"/>
      <c r="J91" s="278"/>
      <c r="K91" s="278"/>
      <c r="L91" s="278"/>
      <c r="M91" s="207">
        <f>M95</f>
        <v>761091</v>
      </c>
      <c r="N91" s="127"/>
    </row>
    <row r="92" spans="2:19">
      <c r="B92" s="122"/>
      <c r="C92" s="231"/>
      <c r="E92" s="384" t="s">
        <v>229</v>
      </c>
      <c r="F92" s="385" t="s">
        <v>322</v>
      </c>
      <c r="G92" s="386"/>
      <c r="H92" s="386"/>
      <c r="I92" s="386"/>
      <c r="J92" s="387"/>
      <c r="K92" s="279" t="s">
        <v>316</v>
      </c>
      <c r="L92" s="280" t="s">
        <v>317</v>
      </c>
      <c r="M92" s="280" t="s">
        <v>316</v>
      </c>
      <c r="N92" s="127"/>
    </row>
    <row r="93" spans="2:19">
      <c r="B93" s="122"/>
      <c r="C93" s="231"/>
      <c r="E93" s="384"/>
      <c r="F93" s="388"/>
      <c r="G93" s="389"/>
      <c r="H93" s="389"/>
      <c r="I93" s="389"/>
      <c r="J93" s="390"/>
      <c r="K93" s="281" t="s">
        <v>318</v>
      </c>
      <c r="L93" s="281" t="s">
        <v>319</v>
      </c>
      <c r="M93" s="281" t="s">
        <v>320</v>
      </c>
      <c r="N93" s="127"/>
    </row>
    <row r="94" spans="2:19">
      <c r="B94" s="122"/>
      <c r="C94" s="231"/>
      <c r="E94" s="282"/>
      <c r="F94" s="391" t="s">
        <v>323</v>
      </c>
      <c r="G94" s="392"/>
      <c r="H94" s="392"/>
      <c r="I94" s="392"/>
      <c r="J94" s="393"/>
      <c r="K94" s="283"/>
      <c r="L94" s="283"/>
      <c r="M94" s="284">
        <v>761091</v>
      </c>
      <c r="N94" s="127"/>
      <c r="Q94" s="238"/>
    </row>
    <row r="95" spans="2:19">
      <c r="B95" s="122"/>
      <c r="C95" s="231"/>
      <c r="E95" s="285"/>
      <c r="F95" s="381" t="s">
        <v>5</v>
      </c>
      <c r="G95" s="382"/>
      <c r="H95" s="382"/>
      <c r="I95" s="382"/>
      <c r="J95" s="382"/>
      <c r="K95" s="382"/>
      <c r="L95" s="383"/>
      <c r="M95" s="286">
        <f>SUM(M94:M94)</f>
        <v>761091</v>
      </c>
      <c r="N95" s="127"/>
    </row>
    <row r="96" spans="2:19">
      <c r="B96" s="122"/>
      <c r="C96" s="231"/>
      <c r="E96" s="135"/>
      <c r="F96" s="135"/>
      <c r="G96" s="135"/>
      <c r="H96" s="135"/>
      <c r="I96" s="135"/>
      <c r="J96" s="135"/>
      <c r="K96" s="135"/>
      <c r="L96" s="135"/>
      <c r="M96" s="172"/>
      <c r="N96" s="127"/>
    </row>
    <row r="97" spans="2:14">
      <c r="B97" s="122"/>
      <c r="C97" s="231"/>
      <c r="E97" s="167">
        <v>3</v>
      </c>
      <c r="F97" s="168" t="s">
        <v>324</v>
      </c>
      <c r="G97" s="135"/>
      <c r="H97" s="135"/>
      <c r="I97" s="135"/>
      <c r="J97" s="135"/>
      <c r="K97" s="135"/>
      <c r="L97" s="330"/>
      <c r="M97" s="172"/>
      <c r="N97" s="127"/>
    </row>
    <row r="98" spans="2:14">
      <c r="B98" s="122"/>
      <c r="C98" s="231">
        <v>3.1</v>
      </c>
      <c r="E98" s="135"/>
      <c r="F98" s="173" t="s">
        <v>325</v>
      </c>
      <c r="G98" s="135"/>
      <c r="H98" s="135"/>
      <c r="I98" s="135"/>
      <c r="J98" s="135"/>
      <c r="K98" s="135"/>
      <c r="L98" s="297">
        <f>L100+L101</f>
        <v>597921</v>
      </c>
      <c r="M98" s="172"/>
      <c r="N98" s="127"/>
    </row>
    <row r="99" spans="2:14">
      <c r="B99" s="122"/>
      <c r="C99" s="231"/>
      <c r="E99" s="125"/>
      <c r="F99" s="131" t="s">
        <v>326</v>
      </c>
      <c r="L99" s="302"/>
      <c r="M99" s="172"/>
      <c r="N99" s="127"/>
    </row>
    <row r="100" spans="2:14">
      <c r="B100" s="122"/>
      <c r="C100" s="231"/>
      <c r="E100" s="135" t="s">
        <v>327</v>
      </c>
      <c r="F100" s="118" t="s">
        <v>328</v>
      </c>
      <c r="K100" s="125"/>
      <c r="L100" s="331">
        <f>'1-Pasqyra e Pozicioni Financiar'!B18</f>
        <v>597921</v>
      </c>
      <c r="M100" s="172"/>
      <c r="N100" s="127"/>
    </row>
    <row r="101" spans="2:14">
      <c r="B101" s="122"/>
      <c r="C101" s="231"/>
      <c r="E101" s="135" t="s">
        <v>327</v>
      </c>
      <c r="F101" s="118" t="s">
        <v>329</v>
      </c>
      <c r="K101" s="125"/>
      <c r="L101" s="332"/>
      <c r="M101" s="172"/>
      <c r="N101" s="127"/>
    </row>
    <row r="102" spans="2:14">
      <c r="B102" s="122"/>
      <c r="C102" s="231"/>
      <c r="E102" s="135" t="s">
        <v>327</v>
      </c>
      <c r="F102" s="118" t="s">
        <v>330</v>
      </c>
      <c r="K102" s="125"/>
      <c r="L102" s="333"/>
      <c r="M102" s="172"/>
      <c r="N102" s="127"/>
    </row>
    <row r="103" spans="2:14">
      <c r="B103" s="122"/>
      <c r="C103" s="231"/>
      <c r="E103" s="135"/>
      <c r="F103" s="173"/>
      <c r="G103" s="135"/>
      <c r="H103" s="135"/>
      <c r="K103" s="135"/>
      <c r="L103" s="330"/>
      <c r="M103" s="172"/>
      <c r="N103" s="127"/>
    </row>
    <row r="104" spans="2:14">
      <c r="B104" s="122"/>
      <c r="C104" s="231">
        <v>3.4</v>
      </c>
      <c r="E104" s="135"/>
      <c r="F104" s="173" t="s">
        <v>331</v>
      </c>
      <c r="G104" s="135"/>
      <c r="H104" s="135"/>
      <c r="I104" s="135"/>
      <c r="J104" s="135"/>
      <c r="K104" s="135"/>
      <c r="L104" s="297">
        <f>L110+L113</f>
        <v>4956682</v>
      </c>
      <c r="M104" s="172"/>
      <c r="N104" s="127"/>
    </row>
    <row r="105" spans="2:14">
      <c r="B105" s="122"/>
      <c r="C105" s="231"/>
      <c r="E105" s="135" t="s">
        <v>327</v>
      </c>
      <c r="F105" s="118" t="s">
        <v>332</v>
      </c>
      <c r="G105" s="135"/>
      <c r="H105" s="135"/>
      <c r="I105" s="135"/>
      <c r="J105" s="135"/>
      <c r="K105" s="135"/>
      <c r="L105" s="307"/>
      <c r="M105" s="172"/>
      <c r="N105" s="127"/>
    </row>
    <row r="106" spans="2:14">
      <c r="B106" s="122"/>
      <c r="C106" s="231"/>
      <c r="E106" s="135" t="s">
        <v>327</v>
      </c>
      <c r="F106" s="118" t="s">
        <v>333</v>
      </c>
      <c r="G106" s="135"/>
      <c r="H106" s="135"/>
      <c r="I106" s="135"/>
      <c r="J106" s="135"/>
      <c r="K106" s="135"/>
      <c r="L106" s="302"/>
      <c r="M106" s="172"/>
      <c r="N106" s="127"/>
    </row>
    <row r="107" spans="2:14">
      <c r="B107" s="122"/>
      <c r="C107" s="231"/>
      <c r="E107" s="135" t="s">
        <v>327</v>
      </c>
      <c r="F107" s="118" t="s">
        <v>334</v>
      </c>
      <c r="G107" s="135"/>
      <c r="H107" s="135"/>
      <c r="I107" s="135"/>
      <c r="J107" s="135"/>
      <c r="K107" s="135"/>
      <c r="L107" s="302"/>
      <c r="M107" s="172"/>
      <c r="N107" s="127"/>
    </row>
    <row r="108" spans="2:14">
      <c r="B108" s="122"/>
      <c r="C108" s="231"/>
      <c r="E108" s="135" t="s">
        <v>327</v>
      </c>
      <c r="F108" s="118" t="s">
        <v>335</v>
      </c>
      <c r="G108" s="135"/>
      <c r="H108" s="135"/>
      <c r="I108" s="135"/>
      <c r="J108" s="135"/>
      <c r="K108" s="135"/>
      <c r="L108" s="302"/>
      <c r="M108" s="172"/>
      <c r="N108" s="127"/>
    </row>
    <row r="109" spans="2:14">
      <c r="B109" s="122"/>
      <c r="C109" s="231"/>
      <c r="E109" s="135" t="s">
        <v>327</v>
      </c>
      <c r="F109" s="118" t="s">
        <v>336</v>
      </c>
      <c r="G109" s="135"/>
      <c r="H109" s="135"/>
      <c r="I109" s="135"/>
      <c r="J109" s="135"/>
      <c r="K109" s="135"/>
      <c r="L109" s="302"/>
      <c r="M109" s="172"/>
      <c r="N109" s="127"/>
    </row>
    <row r="110" spans="2:14">
      <c r="B110" s="122"/>
      <c r="C110" s="231"/>
      <c r="E110" s="135" t="s">
        <v>327</v>
      </c>
      <c r="F110" s="118" t="s">
        <v>337</v>
      </c>
      <c r="G110" s="135"/>
      <c r="H110" s="135"/>
      <c r="I110" s="135"/>
      <c r="J110" s="135"/>
      <c r="K110" s="135"/>
      <c r="L110" s="331">
        <v>89224</v>
      </c>
      <c r="M110" s="172"/>
      <c r="N110" s="127"/>
    </row>
    <row r="111" spans="2:14">
      <c r="B111" s="122"/>
      <c r="C111" s="231"/>
      <c r="E111" s="135" t="s">
        <v>327</v>
      </c>
      <c r="F111" s="118" t="s">
        <v>338</v>
      </c>
      <c r="G111" s="135"/>
      <c r="H111" s="135"/>
      <c r="I111" s="135"/>
      <c r="J111" s="135"/>
      <c r="K111" s="135"/>
      <c r="L111" s="302"/>
      <c r="M111" s="172"/>
      <c r="N111" s="127"/>
    </row>
    <row r="112" spans="2:14">
      <c r="B112" s="122"/>
      <c r="C112" s="231"/>
      <c r="E112" s="135" t="s">
        <v>327</v>
      </c>
      <c r="F112" s="118" t="s">
        <v>339</v>
      </c>
      <c r="G112" s="135"/>
      <c r="H112" s="135"/>
      <c r="I112" s="135"/>
      <c r="J112" s="135"/>
      <c r="K112" s="135"/>
      <c r="L112" s="302"/>
      <c r="M112" s="172"/>
      <c r="N112" s="127"/>
    </row>
    <row r="113" spans="2:14">
      <c r="B113" s="122"/>
      <c r="C113" s="231"/>
      <c r="E113" s="135" t="s">
        <v>327</v>
      </c>
      <c r="F113" s="118" t="s">
        <v>340</v>
      </c>
      <c r="G113" s="135"/>
      <c r="H113" s="135"/>
      <c r="I113" s="135"/>
      <c r="J113" s="135"/>
      <c r="K113" s="135"/>
      <c r="L113" s="331">
        <v>4867458</v>
      </c>
      <c r="M113" s="172"/>
      <c r="N113" s="127"/>
    </row>
    <row r="114" spans="2:14">
      <c r="B114" s="122"/>
      <c r="C114" s="231"/>
      <c r="E114" s="135" t="s">
        <v>327</v>
      </c>
      <c r="F114" s="118" t="s">
        <v>341</v>
      </c>
      <c r="G114" s="135"/>
      <c r="H114" s="135"/>
      <c r="I114" s="135"/>
      <c r="J114" s="135"/>
      <c r="K114" s="135"/>
      <c r="L114" s="302"/>
      <c r="M114" s="172"/>
      <c r="N114" s="127"/>
    </row>
    <row r="115" spans="2:14">
      <c r="B115" s="122"/>
      <c r="C115" s="231"/>
      <c r="E115" s="135" t="s">
        <v>327</v>
      </c>
      <c r="F115" s="118" t="s">
        <v>342</v>
      </c>
      <c r="G115" s="135"/>
      <c r="H115" s="135"/>
      <c r="I115" s="135"/>
      <c r="J115" s="135"/>
      <c r="K115" s="135"/>
      <c r="L115" s="302"/>
      <c r="M115" s="172"/>
      <c r="N115" s="127"/>
    </row>
    <row r="116" spans="2:14">
      <c r="B116" s="122"/>
      <c r="C116" s="231"/>
      <c r="E116" s="135" t="s">
        <v>327</v>
      </c>
      <c r="F116" s="118" t="s">
        <v>343</v>
      </c>
      <c r="G116" s="135"/>
      <c r="H116" s="135"/>
      <c r="I116" s="135"/>
      <c r="J116" s="135"/>
      <c r="K116" s="135"/>
      <c r="L116" s="331"/>
      <c r="M116" s="172"/>
      <c r="N116" s="127"/>
    </row>
    <row r="117" spans="2:14">
      <c r="B117" s="122"/>
      <c r="C117" s="231"/>
      <c r="E117" s="135" t="s">
        <v>327</v>
      </c>
      <c r="F117" s="118" t="s">
        <v>344</v>
      </c>
      <c r="G117" s="135"/>
      <c r="H117" s="135"/>
      <c r="I117" s="135"/>
      <c r="J117" s="135"/>
      <c r="K117" s="135"/>
      <c r="L117" s="302"/>
      <c r="M117" s="172"/>
      <c r="N117" s="127"/>
    </row>
    <row r="118" spans="2:14">
      <c r="B118" s="122"/>
      <c r="C118" s="231"/>
      <c r="E118" s="135" t="s">
        <v>327</v>
      </c>
      <c r="F118" s="118" t="s">
        <v>345</v>
      </c>
      <c r="G118" s="135"/>
      <c r="H118" s="135"/>
      <c r="I118" s="135"/>
      <c r="J118" s="135"/>
      <c r="K118" s="135"/>
      <c r="L118" s="302"/>
      <c r="M118" s="172"/>
      <c r="N118" s="127"/>
    </row>
    <row r="119" spans="2:14">
      <c r="B119" s="122"/>
      <c r="C119" s="231"/>
      <c r="E119" s="135"/>
      <c r="F119" s="173"/>
      <c r="G119" s="135"/>
      <c r="H119" s="135"/>
      <c r="I119" s="135"/>
      <c r="J119" s="135"/>
      <c r="K119" s="135"/>
      <c r="L119" s="330"/>
      <c r="M119" s="172"/>
      <c r="N119" s="127"/>
    </row>
    <row r="120" spans="2:14">
      <c r="B120" s="138"/>
      <c r="C120" s="233"/>
      <c r="D120" s="138"/>
      <c r="E120" s="272"/>
      <c r="F120" s="175"/>
      <c r="G120" s="272"/>
      <c r="H120" s="272"/>
      <c r="I120" s="272"/>
      <c r="J120" s="272"/>
      <c r="K120" s="272"/>
      <c r="L120" s="334"/>
      <c r="M120" s="176"/>
      <c r="N120" s="138"/>
    </row>
    <row r="121" spans="2:14">
      <c r="B121" s="119"/>
      <c r="C121" s="234"/>
      <c r="D121" s="119"/>
      <c r="E121" s="273"/>
      <c r="F121" s="177"/>
      <c r="G121" s="273"/>
      <c r="H121" s="273"/>
      <c r="I121" s="273"/>
      <c r="J121" s="273"/>
      <c r="K121" s="273"/>
      <c r="L121" s="335"/>
      <c r="M121" s="178"/>
      <c r="N121" s="119"/>
    </row>
    <row r="122" spans="2:14">
      <c r="B122" s="122"/>
      <c r="C122" s="231"/>
      <c r="E122" s="135"/>
      <c r="F122" s="173"/>
      <c r="G122" s="135"/>
      <c r="H122" s="135"/>
      <c r="I122" s="135"/>
      <c r="J122" s="135"/>
      <c r="K122" s="135"/>
      <c r="L122" s="330"/>
      <c r="M122" s="172"/>
      <c r="N122" s="127"/>
    </row>
    <row r="123" spans="2:14">
      <c r="B123" s="122"/>
      <c r="C123" s="231"/>
      <c r="E123" s="167">
        <v>4</v>
      </c>
      <c r="F123" s="168" t="s">
        <v>346</v>
      </c>
      <c r="G123" s="135"/>
      <c r="H123" s="135"/>
      <c r="I123" s="135"/>
      <c r="J123" s="135"/>
      <c r="K123" s="135"/>
      <c r="L123" s="336">
        <f>L125+L132+L138</f>
        <v>143805</v>
      </c>
      <c r="M123" s="172"/>
      <c r="N123" s="127"/>
    </row>
    <row r="124" spans="2:14">
      <c r="B124" s="122"/>
      <c r="C124" s="231"/>
      <c r="E124" s="167"/>
      <c r="F124" s="168"/>
      <c r="G124" s="135"/>
      <c r="H124" s="135"/>
      <c r="I124" s="135"/>
      <c r="J124" s="135"/>
      <c r="K124" s="135"/>
      <c r="L124" s="330"/>
      <c r="M124" s="172"/>
      <c r="N124" s="127"/>
    </row>
    <row r="125" spans="2:14">
      <c r="B125" s="122"/>
      <c r="C125" s="231">
        <v>4.0999999999999996</v>
      </c>
      <c r="E125" s="135"/>
      <c r="F125" s="173" t="s">
        <v>347</v>
      </c>
      <c r="G125" s="135"/>
      <c r="H125" s="135"/>
      <c r="I125" s="135"/>
      <c r="J125" s="135"/>
      <c r="K125" s="135"/>
      <c r="L125" s="297">
        <v>143805</v>
      </c>
      <c r="M125" s="172"/>
      <c r="N125" s="127"/>
    </row>
    <row r="126" spans="2:14">
      <c r="B126" s="122"/>
      <c r="C126" s="231"/>
      <c r="E126" s="135" t="s">
        <v>327</v>
      </c>
      <c r="F126" s="118" t="s">
        <v>348</v>
      </c>
      <c r="G126" s="135"/>
      <c r="H126" s="135"/>
      <c r="I126" s="135"/>
      <c r="J126" s="135"/>
      <c r="K126" s="135"/>
      <c r="L126" s="360">
        <v>143805</v>
      </c>
      <c r="M126" s="172"/>
      <c r="N126" s="127"/>
    </row>
    <row r="127" spans="2:14">
      <c r="B127" s="122"/>
      <c r="C127" s="231"/>
      <c r="E127" s="135" t="s">
        <v>327</v>
      </c>
      <c r="F127" s="118" t="s">
        <v>349</v>
      </c>
      <c r="G127" s="135"/>
      <c r="H127" s="135"/>
      <c r="I127" s="135"/>
      <c r="J127" s="135"/>
      <c r="K127" s="135"/>
      <c r="L127" s="330"/>
      <c r="M127" s="172"/>
      <c r="N127" s="127"/>
    </row>
    <row r="128" spans="2:14">
      <c r="B128" s="122"/>
      <c r="C128" s="231"/>
      <c r="E128" s="135" t="s">
        <v>327</v>
      </c>
      <c r="F128" s="118" t="s">
        <v>350</v>
      </c>
      <c r="G128" s="135"/>
      <c r="H128" s="135"/>
      <c r="I128" s="135"/>
      <c r="J128" s="135"/>
      <c r="K128" s="135"/>
      <c r="L128" s="330"/>
      <c r="M128" s="172"/>
      <c r="N128" s="127"/>
    </row>
    <row r="129" spans="2:14">
      <c r="B129" s="122"/>
      <c r="C129" s="231"/>
      <c r="E129" s="135" t="s">
        <v>327</v>
      </c>
      <c r="F129" s="118" t="s">
        <v>351</v>
      </c>
      <c r="G129" s="135"/>
      <c r="H129" s="135"/>
      <c r="I129" s="135"/>
      <c r="J129" s="135"/>
      <c r="K129" s="135"/>
      <c r="L129" s="330"/>
      <c r="M129" s="172"/>
      <c r="N129" s="127"/>
    </row>
    <row r="130" spans="2:14">
      <c r="B130" s="122"/>
      <c r="C130" s="231"/>
      <c r="E130" s="135" t="s">
        <v>327</v>
      </c>
      <c r="F130" s="118" t="s">
        <v>352</v>
      </c>
      <c r="G130" s="135"/>
      <c r="H130" s="135"/>
      <c r="I130" s="135"/>
      <c r="J130" s="135"/>
      <c r="K130" s="135"/>
      <c r="L130" s="297"/>
      <c r="M130" s="172"/>
      <c r="N130" s="127"/>
    </row>
    <row r="131" spans="2:14">
      <c r="B131" s="122"/>
      <c r="C131" s="231"/>
      <c r="E131" s="135"/>
      <c r="F131" s="184"/>
      <c r="G131" s="135"/>
      <c r="H131" s="135"/>
      <c r="I131" s="135"/>
      <c r="J131" s="135"/>
      <c r="K131" s="135"/>
      <c r="L131" s="330"/>
      <c r="M131" s="172"/>
      <c r="N131" s="127"/>
    </row>
    <row r="132" spans="2:14">
      <c r="B132" s="122"/>
      <c r="C132" s="231">
        <v>4.3</v>
      </c>
      <c r="E132" s="135"/>
      <c r="F132" s="173" t="s">
        <v>353</v>
      </c>
      <c r="G132" s="135"/>
      <c r="H132" s="135"/>
      <c r="I132" s="135"/>
      <c r="J132" s="135"/>
      <c r="K132" s="135"/>
      <c r="L132" s="297">
        <f>L134</f>
        <v>0</v>
      </c>
      <c r="M132" s="172"/>
      <c r="N132" s="127"/>
    </row>
    <row r="133" spans="2:14">
      <c r="B133" s="122"/>
      <c r="C133" s="231"/>
      <c r="E133" s="135" t="s">
        <v>327</v>
      </c>
      <c r="F133" s="118" t="s">
        <v>354</v>
      </c>
      <c r="G133" s="135"/>
      <c r="H133" s="135"/>
      <c r="I133" s="135"/>
      <c r="J133" s="135"/>
      <c r="K133" s="135"/>
      <c r="L133" s="337"/>
      <c r="M133" s="172"/>
      <c r="N133" s="127"/>
    </row>
    <row r="134" spans="2:14">
      <c r="B134" s="122"/>
      <c r="C134" s="231"/>
      <c r="E134" s="135" t="s">
        <v>327</v>
      </c>
      <c r="F134" s="118" t="s">
        <v>355</v>
      </c>
      <c r="G134" s="135"/>
      <c r="H134" s="135"/>
      <c r="I134" s="135"/>
      <c r="J134" s="135"/>
      <c r="K134" s="135"/>
      <c r="L134" s="297"/>
      <c r="M134" s="172"/>
      <c r="N134" s="127"/>
    </row>
    <row r="135" spans="2:14">
      <c r="B135" s="122"/>
      <c r="C135" s="231"/>
      <c r="E135" s="135" t="s">
        <v>327</v>
      </c>
      <c r="F135" s="118" t="s">
        <v>356</v>
      </c>
      <c r="G135" s="135"/>
      <c r="H135" s="135"/>
      <c r="I135" s="135"/>
      <c r="J135" s="135"/>
      <c r="K135" s="135"/>
      <c r="L135" s="330"/>
      <c r="M135" s="172"/>
      <c r="N135" s="127"/>
    </row>
    <row r="136" spans="2:14">
      <c r="B136" s="122"/>
      <c r="C136" s="231"/>
      <c r="E136" s="135" t="s">
        <v>327</v>
      </c>
      <c r="F136" s="118" t="s">
        <v>357</v>
      </c>
      <c r="G136" s="135"/>
      <c r="H136" s="135"/>
      <c r="I136" s="135"/>
      <c r="J136" s="135"/>
      <c r="K136" s="135"/>
      <c r="L136" s="330"/>
      <c r="M136" s="172"/>
      <c r="N136" s="127"/>
    </row>
    <row r="137" spans="2:14">
      <c r="B137" s="122"/>
      <c r="C137" s="231"/>
      <c r="E137" s="135"/>
      <c r="F137" s="173"/>
      <c r="G137" s="184"/>
      <c r="H137" s="135"/>
      <c r="I137" s="135"/>
      <c r="J137" s="135"/>
      <c r="K137" s="135"/>
      <c r="L137" s="330"/>
      <c r="M137" s="172"/>
      <c r="N137" s="127"/>
    </row>
    <row r="138" spans="2:14">
      <c r="B138" s="122"/>
      <c r="C138" s="231">
        <v>4.4000000000000004</v>
      </c>
      <c r="E138" s="135"/>
      <c r="F138" s="173" t="s">
        <v>358</v>
      </c>
      <c r="G138" s="135"/>
      <c r="H138" s="135"/>
      <c r="I138" s="135"/>
      <c r="J138" s="135"/>
      <c r="K138" s="135"/>
      <c r="L138" s="297">
        <f>L139</f>
        <v>0</v>
      </c>
      <c r="M138" s="172"/>
      <c r="N138" s="127"/>
    </row>
    <row r="139" spans="2:14">
      <c r="B139" s="122"/>
      <c r="C139" s="231"/>
      <c r="E139" s="135" t="s">
        <v>327</v>
      </c>
      <c r="F139" s="131" t="s">
        <v>358</v>
      </c>
      <c r="G139" s="135"/>
      <c r="H139" s="135"/>
      <c r="I139" s="135"/>
      <c r="J139" s="135"/>
      <c r="K139" s="135"/>
      <c r="L139" s="338">
        <f>'1-Pasqyra e Pozicioni Financiar'!B27</f>
        <v>0</v>
      </c>
      <c r="M139" s="172"/>
      <c r="N139" s="127"/>
    </row>
    <row r="140" spans="2:14">
      <c r="B140" s="122"/>
      <c r="C140" s="231"/>
      <c r="E140" s="135" t="s">
        <v>327</v>
      </c>
      <c r="F140" s="118" t="s">
        <v>359</v>
      </c>
      <c r="G140" s="135"/>
      <c r="H140" s="135"/>
      <c r="I140" s="135"/>
      <c r="J140" s="135"/>
      <c r="K140" s="135"/>
      <c r="L140" s="330"/>
      <c r="M140" s="172"/>
      <c r="N140" s="127"/>
    </row>
    <row r="141" spans="2:14">
      <c r="B141" s="122"/>
      <c r="C141" s="231"/>
      <c r="E141" s="135"/>
      <c r="F141" s="173"/>
      <c r="G141" s="184"/>
      <c r="H141" s="135"/>
      <c r="I141" s="135"/>
      <c r="J141" s="135"/>
      <c r="K141" s="135"/>
      <c r="L141" s="330"/>
      <c r="M141" s="172"/>
      <c r="N141" s="127"/>
    </row>
    <row r="142" spans="2:14">
      <c r="B142" s="122"/>
      <c r="C142" s="231"/>
      <c r="E142" s="135"/>
      <c r="F142" s="135"/>
      <c r="G142" s="135"/>
      <c r="H142" s="135"/>
      <c r="I142" s="135"/>
      <c r="J142" s="135"/>
      <c r="K142" s="135"/>
      <c r="L142" s="330"/>
      <c r="M142" s="172"/>
      <c r="N142" s="127"/>
    </row>
    <row r="143" spans="2:14">
      <c r="B143" s="122"/>
      <c r="C143" s="231"/>
      <c r="E143" s="179" t="s">
        <v>360</v>
      </c>
      <c r="F143" s="180" t="s">
        <v>361</v>
      </c>
      <c r="I143" s="125"/>
      <c r="K143" s="125"/>
      <c r="L143" s="302"/>
      <c r="M143" s="118"/>
      <c r="N143" s="127"/>
    </row>
    <row r="144" spans="2:14">
      <c r="B144" s="122"/>
      <c r="C144" s="231"/>
      <c r="E144" s="125"/>
      <c r="I144" s="125"/>
      <c r="K144" s="125"/>
      <c r="L144" s="302"/>
      <c r="M144" s="118"/>
      <c r="N144" s="127"/>
    </row>
    <row r="145" spans="2:19">
      <c r="B145" s="122"/>
      <c r="C145" s="231"/>
      <c r="E145" s="179">
        <v>7</v>
      </c>
      <c r="F145" s="180" t="s">
        <v>362</v>
      </c>
      <c r="I145" s="125"/>
      <c r="K145" s="125"/>
      <c r="L145" s="302"/>
      <c r="M145" s="118"/>
      <c r="N145" s="127"/>
    </row>
    <row r="146" spans="2:19">
      <c r="B146" s="122"/>
      <c r="C146" s="231"/>
      <c r="E146" s="181"/>
      <c r="F146" s="126"/>
      <c r="I146" s="125"/>
      <c r="K146" s="125"/>
      <c r="L146" s="302"/>
      <c r="M146" s="118"/>
      <c r="N146" s="127"/>
    </row>
    <row r="147" spans="2:19">
      <c r="B147" s="122"/>
      <c r="C147" s="231"/>
      <c r="E147" s="181">
        <v>8</v>
      </c>
      <c r="F147" s="126" t="s">
        <v>363</v>
      </c>
      <c r="K147" s="125"/>
      <c r="L147" s="339">
        <f>L148+L149+L150</f>
        <v>39095</v>
      </c>
      <c r="M147" s="118"/>
      <c r="N147" s="127"/>
    </row>
    <row r="148" spans="2:19">
      <c r="B148" s="122"/>
      <c r="C148" s="182">
        <v>8.1</v>
      </c>
      <c r="E148" s="181"/>
      <c r="F148" s="173" t="s">
        <v>364</v>
      </c>
      <c r="K148" s="130"/>
      <c r="L148" s="307"/>
      <c r="N148" s="127"/>
    </row>
    <row r="149" spans="2:19">
      <c r="B149" s="122"/>
      <c r="C149" s="182">
        <v>8.1999999999999993</v>
      </c>
      <c r="E149" s="181"/>
      <c r="F149" s="173" t="s">
        <v>123</v>
      </c>
      <c r="K149" s="125"/>
      <c r="L149" s="338"/>
      <c r="M149" s="118"/>
      <c r="N149" s="127"/>
    </row>
    <row r="150" spans="2:19">
      <c r="B150" s="122"/>
      <c r="C150" s="182">
        <v>8.3000000000000007</v>
      </c>
      <c r="E150" s="181"/>
      <c r="F150" s="173" t="s">
        <v>365</v>
      </c>
      <c r="K150" s="125"/>
      <c r="L150" s="338">
        <f>I160</f>
        <v>39095</v>
      </c>
      <c r="M150" s="118"/>
      <c r="N150" s="127"/>
    </row>
    <row r="151" spans="2:19">
      <c r="B151" s="122"/>
      <c r="C151" s="182">
        <v>8.4</v>
      </c>
      <c r="E151" s="181"/>
      <c r="F151" s="173" t="s">
        <v>366</v>
      </c>
      <c r="K151" s="174"/>
      <c r="L151" s="198"/>
      <c r="M151" s="118"/>
      <c r="N151" s="127"/>
    </row>
    <row r="152" spans="2:19">
      <c r="B152" s="122"/>
      <c r="C152" s="182"/>
      <c r="E152" s="181"/>
      <c r="F152" s="173"/>
      <c r="K152" s="125"/>
      <c r="L152" s="174"/>
      <c r="M152" s="118"/>
      <c r="N152" s="127"/>
    </row>
    <row r="153" spans="2:19">
      <c r="B153" s="122"/>
      <c r="C153" s="182"/>
      <c r="E153" s="181"/>
      <c r="F153" s="173"/>
      <c r="K153" s="125"/>
      <c r="L153" s="174"/>
      <c r="M153" s="118"/>
      <c r="N153" s="127"/>
    </row>
    <row r="154" spans="2:19">
      <c r="B154" s="122"/>
      <c r="C154" s="231"/>
      <c r="E154" s="125"/>
      <c r="L154" s="130"/>
      <c r="M154" s="118"/>
      <c r="N154" s="127"/>
    </row>
    <row r="155" spans="2:19">
      <c r="B155" s="122"/>
      <c r="C155" s="231"/>
      <c r="E155" s="125"/>
      <c r="G155" s="118" t="s">
        <v>367</v>
      </c>
      <c r="L155" s="118"/>
      <c r="M155" s="118"/>
      <c r="N155" s="127"/>
    </row>
    <row r="156" spans="2:19">
      <c r="B156" s="122"/>
      <c r="C156" s="231"/>
      <c r="E156" s="377" t="s">
        <v>229</v>
      </c>
      <c r="F156" s="377" t="s">
        <v>230</v>
      </c>
      <c r="G156" s="378" t="s">
        <v>368</v>
      </c>
      <c r="H156" s="379"/>
      <c r="I156" s="380"/>
      <c r="J156" s="378" t="s">
        <v>369</v>
      </c>
      <c r="K156" s="379"/>
      <c r="L156" s="380"/>
      <c r="M156" s="118"/>
      <c r="N156" s="127"/>
      <c r="Q156" s="238"/>
      <c r="R156" s="238"/>
      <c r="S156" s="238"/>
    </row>
    <row r="157" spans="2:19">
      <c r="B157" s="122"/>
      <c r="C157" s="231"/>
      <c r="E157" s="377"/>
      <c r="F157" s="377"/>
      <c r="G157" s="183" t="s">
        <v>370</v>
      </c>
      <c r="H157" s="183" t="s">
        <v>371</v>
      </c>
      <c r="I157" s="183" t="s">
        <v>372</v>
      </c>
      <c r="J157" s="183" t="s">
        <v>370</v>
      </c>
      <c r="K157" s="223" t="s">
        <v>371</v>
      </c>
      <c r="L157" s="183" t="s">
        <v>372</v>
      </c>
      <c r="M157" s="118"/>
      <c r="N157" s="127"/>
      <c r="Q157" s="238"/>
      <c r="R157" s="238"/>
      <c r="S157" s="238"/>
    </row>
    <row r="158" spans="2:19">
      <c r="B158" s="122"/>
      <c r="C158" s="231"/>
      <c r="E158" s="183">
        <v>1</v>
      </c>
      <c r="F158" s="354" t="s">
        <v>373</v>
      </c>
      <c r="G158" s="284"/>
      <c r="H158" s="284"/>
      <c r="I158" s="284"/>
      <c r="J158" s="284"/>
      <c r="K158" s="284"/>
      <c r="L158" s="284"/>
      <c r="M158" s="118"/>
      <c r="N158" s="127"/>
      <c r="S158" s="238"/>
    </row>
    <row r="159" spans="2:19">
      <c r="B159" s="122"/>
      <c r="C159" s="231"/>
      <c r="E159" s="183">
        <v>2</v>
      </c>
      <c r="F159" s="354" t="s">
        <v>374</v>
      </c>
      <c r="G159" s="284"/>
      <c r="H159" s="284"/>
      <c r="I159" s="284"/>
      <c r="J159" s="284"/>
      <c r="K159" s="284"/>
      <c r="L159" s="284"/>
      <c r="M159" s="118"/>
      <c r="N159" s="127"/>
    </row>
    <row r="160" spans="2:19">
      <c r="B160" s="122"/>
      <c r="C160" s="231"/>
      <c r="E160" s="183">
        <v>3</v>
      </c>
      <c r="F160" s="354" t="s">
        <v>375</v>
      </c>
      <c r="G160" s="358">
        <v>47000</v>
      </c>
      <c r="H160" s="358">
        <f>G160-I160</f>
        <v>7905</v>
      </c>
      <c r="I160" s="358">
        <f>'1-Pasqyra e Pozicioni Financiar'!B46</f>
        <v>39095</v>
      </c>
      <c r="J160" s="284"/>
      <c r="K160" s="284"/>
      <c r="L160" s="284"/>
      <c r="M160" s="118"/>
      <c r="N160" s="127"/>
    </row>
    <row r="161" spans="2:14">
      <c r="B161" s="170"/>
      <c r="C161" s="232"/>
      <c r="D161" s="131"/>
      <c r="E161" s="274"/>
      <c r="F161" s="285" t="s">
        <v>248</v>
      </c>
      <c r="G161" s="359">
        <f>SUM(G160:G160)</f>
        <v>47000</v>
      </c>
      <c r="H161" s="359">
        <f>SUM(H160:H160)</f>
        <v>7905</v>
      </c>
      <c r="I161" s="359">
        <f>SUM(I160:I160)</f>
        <v>39095</v>
      </c>
      <c r="J161" s="286">
        <f t="shared" ref="J161" si="0">SUM(J159:J160)</f>
        <v>0</v>
      </c>
      <c r="K161" s="286">
        <f>SUM(K158:K160)</f>
        <v>0</v>
      </c>
      <c r="L161" s="286">
        <f>SUM(L158:L160)</f>
        <v>0</v>
      </c>
      <c r="M161" s="131"/>
      <c r="N161" s="171"/>
    </row>
    <row r="162" spans="2:14">
      <c r="B162" s="122"/>
      <c r="C162" s="231"/>
      <c r="E162" s="125"/>
      <c r="F162" s="126"/>
      <c r="G162" s="126"/>
      <c r="H162" s="126"/>
      <c r="I162" s="126"/>
      <c r="J162" s="126"/>
      <c r="K162" s="125"/>
      <c r="L162" s="126"/>
      <c r="M162" s="118"/>
      <c r="N162" s="127"/>
    </row>
    <row r="163" spans="2:14">
      <c r="B163" s="122"/>
      <c r="C163" s="231"/>
      <c r="E163" s="179"/>
      <c r="F163" s="180"/>
      <c r="L163" s="174"/>
      <c r="M163" s="118"/>
      <c r="N163" s="127"/>
    </row>
    <row r="164" spans="2:14">
      <c r="B164" s="122"/>
      <c r="C164" s="231"/>
      <c r="E164" s="179"/>
      <c r="F164" s="180"/>
      <c r="L164" s="126"/>
      <c r="M164" s="118"/>
      <c r="N164" s="127"/>
    </row>
    <row r="165" spans="2:14">
      <c r="B165" s="122"/>
      <c r="C165" s="231"/>
      <c r="E165" s="179" t="s">
        <v>376</v>
      </c>
      <c r="F165" s="184" t="s">
        <v>377</v>
      </c>
      <c r="G165" s="124"/>
      <c r="K165" s="125"/>
      <c r="L165" s="126"/>
      <c r="M165" s="118"/>
      <c r="N165" s="127"/>
    </row>
    <row r="166" spans="2:14">
      <c r="B166" s="122"/>
      <c r="C166" s="231"/>
      <c r="E166" s="179"/>
      <c r="F166" s="184"/>
      <c r="G166" s="124"/>
      <c r="K166" s="125"/>
      <c r="L166" s="294"/>
      <c r="M166" s="118"/>
      <c r="N166" s="127"/>
    </row>
    <row r="167" spans="2:14">
      <c r="B167" s="122"/>
      <c r="C167" s="231"/>
      <c r="E167" s="167">
        <v>13</v>
      </c>
      <c r="F167" s="168" t="s">
        <v>378</v>
      </c>
      <c r="G167" s="124"/>
      <c r="K167" s="125"/>
      <c r="L167" s="295">
        <f>L169+L173+L184</f>
        <v>529794</v>
      </c>
      <c r="M167" s="118"/>
      <c r="N167" s="127"/>
    </row>
    <row r="168" spans="2:14">
      <c r="B168" s="122"/>
      <c r="C168" s="182"/>
      <c r="E168" s="181"/>
      <c r="F168" s="173"/>
      <c r="G168" s="124"/>
      <c r="K168" s="125"/>
      <c r="L168" s="296"/>
      <c r="M168" s="118"/>
      <c r="N168" s="127"/>
    </row>
    <row r="169" spans="2:14">
      <c r="B169" s="122"/>
      <c r="C169" s="182" t="s">
        <v>379</v>
      </c>
      <c r="E169" s="181"/>
      <c r="F169" s="173" t="s">
        <v>380</v>
      </c>
      <c r="G169" s="124"/>
      <c r="K169" s="125"/>
      <c r="L169" s="297">
        <f>L170+L171</f>
        <v>181751</v>
      </c>
      <c r="M169" s="118"/>
      <c r="N169" s="127"/>
    </row>
    <row r="170" spans="2:14">
      <c r="B170" s="122"/>
      <c r="C170" s="182"/>
      <c r="E170" s="135" t="s">
        <v>327</v>
      </c>
      <c r="F170" s="118" t="s">
        <v>381</v>
      </c>
      <c r="G170" s="124"/>
      <c r="K170" s="125"/>
      <c r="L170" s="297">
        <f>'1-Pasqyra e Pozicioni Financiar'!B69</f>
        <v>181751</v>
      </c>
      <c r="M170" s="118"/>
      <c r="N170" s="127"/>
    </row>
    <row r="171" spans="2:14">
      <c r="B171" s="122"/>
      <c r="C171" s="182"/>
      <c r="E171" s="135" t="s">
        <v>327</v>
      </c>
      <c r="F171" s="118" t="s">
        <v>382</v>
      </c>
      <c r="G171" s="124"/>
      <c r="K171" s="125"/>
      <c r="L171" s="298">
        <f>'1-Pasqyra e Pozicioni Financiar'!B67</f>
        <v>0</v>
      </c>
      <c r="M171" s="118"/>
      <c r="N171" s="127"/>
    </row>
    <row r="172" spans="2:14">
      <c r="B172" s="122"/>
      <c r="C172" s="182"/>
      <c r="E172" s="135"/>
      <c r="F172" s="173"/>
      <c r="G172" s="124"/>
      <c r="K172" s="125"/>
      <c r="L172" s="299"/>
      <c r="M172" s="118"/>
      <c r="N172" s="127"/>
    </row>
    <row r="173" spans="2:14">
      <c r="B173" s="122"/>
      <c r="C173" s="182" t="s">
        <v>383</v>
      </c>
      <c r="F173" s="173" t="s">
        <v>384</v>
      </c>
      <c r="G173" s="124"/>
      <c r="K173" s="125"/>
      <c r="L173" s="297">
        <f>L176+L178+L174</f>
        <v>348043</v>
      </c>
      <c r="M173" s="118"/>
      <c r="N173" s="127"/>
    </row>
    <row r="174" spans="2:14">
      <c r="B174" s="122"/>
      <c r="C174" s="182"/>
      <c r="E174" s="135" t="s">
        <v>327</v>
      </c>
      <c r="F174" s="118" t="s">
        <v>385</v>
      </c>
      <c r="G174" s="124"/>
      <c r="K174" s="125"/>
      <c r="L174" s="300">
        <v>256848</v>
      </c>
      <c r="M174" s="118"/>
      <c r="N174" s="127"/>
    </row>
    <row r="175" spans="2:14">
      <c r="B175" s="122"/>
      <c r="C175" s="182"/>
      <c r="E175" s="135" t="s">
        <v>327</v>
      </c>
      <c r="F175" s="118" t="s">
        <v>386</v>
      </c>
      <c r="G175" s="124"/>
      <c r="K175" s="125"/>
      <c r="L175" s="301"/>
      <c r="M175" s="118"/>
      <c r="N175" s="127"/>
    </row>
    <row r="176" spans="2:14">
      <c r="B176" s="122"/>
      <c r="C176" s="182"/>
      <c r="E176" s="135" t="s">
        <v>327</v>
      </c>
      <c r="F176" s="118" t="s">
        <v>387</v>
      </c>
      <c r="G176" s="124"/>
      <c r="K176" s="125"/>
      <c r="L176" s="298">
        <v>91195</v>
      </c>
      <c r="M176" s="118"/>
      <c r="N176" s="127"/>
    </row>
    <row r="177" spans="2:14">
      <c r="B177" s="122"/>
      <c r="C177" s="182"/>
      <c r="E177" s="135" t="s">
        <v>327</v>
      </c>
      <c r="F177" s="118" t="s">
        <v>388</v>
      </c>
      <c r="G177" s="124"/>
      <c r="K177" s="125"/>
      <c r="L177" s="301"/>
      <c r="M177" s="118"/>
      <c r="N177" s="127"/>
    </row>
    <row r="178" spans="2:14">
      <c r="B178" s="122"/>
      <c r="C178" s="182"/>
      <c r="E178" s="135" t="s">
        <v>327</v>
      </c>
      <c r="F178" s="118" t="s">
        <v>389</v>
      </c>
      <c r="G178" s="124"/>
      <c r="K178" s="125"/>
      <c r="L178" s="210"/>
      <c r="M178" s="118"/>
      <c r="N178" s="127"/>
    </row>
    <row r="179" spans="2:14">
      <c r="B179" s="122"/>
      <c r="C179" s="235"/>
      <c r="L179" s="302"/>
      <c r="M179" s="118"/>
      <c r="N179" s="127"/>
    </row>
    <row r="180" spans="2:14">
      <c r="B180" s="122"/>
      <c r="C180" s="235"/>
      <c r="L180" s="302"/>
      <c r="M180" s="118"/>
      <c r="N180" s="127"/>
    </row>
    <row r="181" spans="2:14">
      <c r="B181" s="138"/>
      <c r="C181" s="236"/>
      <c r="D181" s="138"/>
      <c r="E181" s="272"/>
      <c r="F181" s="175"/>
      <c r="G181" s="186"/>
      <c r="H181" s="138"/>
      <c r="I181" s="138"/>
      <c r="J181" s="138"/>
      <c r="K181" s="187"/>
      <c r="L181" s="303"/>
      <c r="M181" s="138"/>
      <c r="N181" s="138"/>
    </row>
    <row r="182" spans="2:14">
      <c r="B182" s="119"/>
      <c r="C182" s="237"/>
      <c r="D182" s="119"/>
      <c r="E182" s="273"/>
      <c r="F182" s="177"/>
      <c r="G182" s="124"/>
      <c r="K182" s="125"/>
      <c r="L182" s="304"/>
      <c r="M182" s="119"/>
      <c r="N182" s="119"/>
    </row>
    <row r="183" spans="2:14">
      <c r="B183" s="122"/>
      <c r="C183" s="182"/>
      <c r="E183" s="135"/>
      <c r="F183" s="173"/>
      <c r="G183" s="186"/>
      <c r="H183" s="138"/>
      <c r="I183" s="138"/>
      <c r="J183" s="138"/>
      <c r="K183" s="187"/>
      <c r="L183" s="299"/>
      <c r="M183" s="118"/>
      <c r="N183" s="127"/>
    </row>
    <row r="184" spans="2:14">
      <c r="B184" s="122"/>
      <c r="C184" s="182" t="s">
        <v>390</v>
      </c>
      <c r="F184" s="173" t="s">
        <v>391</v>
      </c>
      <c r="G184" s="124"/>
      <c r="K184" s="125"/>
      <c r="L184" s="297">
        <f>L186+L188+L190</f>
        <v>0</v>
      </c>
      <c r="M184" s="118"/>
      <c r="N184" s="127"/>
    </row>
    <row r="185" spans="2:14">
      <c r="B185" s="122"/>
      <c r="C185" s="182"/>
      <c r="E185" s="135" t="s">
        <v>327</v>
      </c>
      <c r="F185" s="118" t="s">
        <v>392</v>
      </c>
      <c r="G185" s="124"/>
      <c r="K185" s="125"/>
      <c r="L185" s="301"/>
      <c r="M185" s="118"/>
      <c r="N185" s="127"/>
    </row>
    <row r="186" spans="2:14">
      <c r="B186" s="122"/>
      <c r="C186" s="182"/>
      <c r="E186" s="135" t="s">
        <v>327</v>
      </c>
      <c r="F186" s="118" t="s">
        <v>393</v>
      </c>
      <c r="G186" s="124"/>
      <c r="K186" s="125"/>
      <c r="L186" s="230"/>
      <c r="M186" s="118"/>
      <c r="N186" s="127"/>
    </row>
    <row r="187" spans="2:14">
      <c r="B187" s="122"/>
      <c r="C187" s="182"/>
      <c r="E187" s="135" t="s">
        <v>327</v>
      </c>
      <c r="F187" s="118" t="s">
        <v>394</v>
      </c>
      <c r="G187" s="124"/>
      <c r="K187" s="125"/>
      <c r="L187" s="301"/>
      <c r="M187" s="118"/>
      <c r="N187" s="127"/>
    </row>
    <row r="188" spans="2:14">
      <c r="B188" s="122"/>
      <c r="C188" s="182"/>
      <c r="E188" s="135" t="s">
        <v>327</v>
      </c>
      <c r="F188" s="118" t="s">
        <v>395</v>
      </c>
      <c r="G188" s="124"/>
      <c r="K188" s="125"/>
      <c r="L188" s="298"/>
      <c r="M188" s="118"/>
      <c r="N188" s="127"/>
    </row>
    <row r="189" spans="2:14">
      <c r="B189" s="122"/>
      <c r="C189" s="182"/>
      <c r="E189" s="135" t="s">
        <v>327</v>
      </c>
      <c r="F189" s="118" t="s">
        <v>396</v>
      </c>
      <c r="G189" s="124"/>
      <c r="K189" s="125"/>
      <c r="L189" s="298"/>
      <c r="M189" s="118"/>
      <c r="N189" s="127"/>
    </row>
    <row r="190" spans="2:14">
      <c r="B190" s="122"/>
      <c r="C190" s="182"/>
      <c r="E190" s="135" t="s">
        <v>327</v>
      </c>
      <c r="F190" s="118" t="s">
        <v>397</v>
      </c>
      <c r="G190" s="124"/>
      <c r="K190" s="125"/>
      <c r="L190" s="301"/>
      <c r="M190" s="118"/>
      <c r="N190" s="127"/>
    </row>
    <row r="191" spans="2:14">
      <c r="B191" s="122"/>
      <c r="C191" s="231"/>
      <c r="E191" s="181"/>
      <c r="F191" s="124"/>
      <c r="G191" s="124"/>
      <c r="K191" s="125"/>
      <c r="L191" s="305"/>
      <c r="M191" s="118"/>
      <c r="N191" s="127"/>
    </row>
    <row r="192" spans="2:14">
      <c r="B192" s="122"/>
      <c r="C192" s="231"/>
      <c r="E192" s="167">
        <v>17</v>
      </c>
      <c r="F192" s="168" t="s">
        <v>398</v>
      </c>
      <c r="G192" s="124"/>
      <c r="K192" s="125"/>
      <c r="L192" s="306">
        <f>L194+L197</f>
        <v>0</v>
      </c>
      <c r="M192" s="118"/>
      <c r="N192" s="127"/>
    </row>
    <row r="193" spans="2:14">
      <c r="B193" s="122"/>
      <c r="C193" s="182"/>
      <c r="E193" s="181"/>
      <c r="F193" s="173"/>
      <c r="G193" s="124"/>
      <c r="K193" s="125"/>
      <c r="L193" s="296"/>
      <c r="M193" s="118"/>
      <c r="N193" s="127"/>
    </row>
    <row r="194" spans="2:14">
      <c r="B194" s="122"/>
      <c r="C194" s="182" t="s">
        <v>399</v>
      </c>
      <c r="E194" s="181"/>
      <c r="F194" s="173" t="s">
        <v>400</v>
      </c>
      <c r="G194" s="124"/>
      <c r="K194" s="125"/>
      <c r="L194" s="307">
        <f>L195</f>
        <v>0</v>
      </c>
      <c r="M194" s="118"/>
      <c r="N194" s="127"/>
    </row>
    <row r="195" spans="2:14">
      <c r="B195" s="122"/>
      <c r="C195" s="182"/>
      <c r="E195" s="135" t="s">
        <v>327</v>
      </c>
      <c r="F195" s="118" t="s">
        <v>401</v>
      </c>
      <c r="G195" s="124"/>
      <c r="K195" s="125"/>
      <c r="L195" s="297">
        <f>'1-Pasqyra e Pozicioni Financiar'!B83</f>
        <v>0</v>
      </c>
      <c r="M195" s="118"/>
      <c r="N195" s="127"/>
    </row>
    <row r="196" spans="2:14">
      <c r="B196" s="122"/>
      <c r="C196" s="182"/>
      <c r="E196" s="181"/>
      <c r="F196" s="173"/>
      <c r="G196" s="124"/>
      <c r="K196" s="125"/>
      <c r="L196" s="276"/>
      <c r="M196" s="118"/>
      <c r="N196" s="127"/>
    </row>
    <row r="197" spans="2:14">
      <c r="B197" s="122"/>
      <c r="C197" s="182" t="s">
        <v>402</v>
      </c>
      <c r="E197" s="181"/>
      <c r="F197" s="173" t="s">
        <v>403</v>
      </c>
      <c r="G197" s="124"/>
      <c r="K197" s="125"/>
      <c r="L197" s="208">
        <f>L198</f>
        <v>0</v>
      </c>
      <c r="M197" s="118"/>
      <c r="N197" s="127"/>
    </row>
    <row r="198" spans="2:14">
      <c r="B198" s="122"/>
      <c r="C198" s="182"/>
      <c r="E198" s="135" t="s">
        <v>327</v>
      </c>
      <c r="F198" s="118" t="s">
        <v>404</v>
      </c>
      <c r="G198" s="124"/>
      <c r="K198" s="125"/>
      <c r="L198" s="208"/>
      <c r="M198" s="118"/>
      <c r="N198" s="127"/>
    </row>
    <row r="199" spans="2:14">
      <c r="B199" s="122"/>
      <c r="C199" s="182"/>
      <c r="E199" s="135" t="s">
        <v>327</v>
      </c>
      <c r="F199" s="118" t="s">
        <v>405</v>
      </c>
      <c r="G199" s="124"/>
      <c r="K199" s="125"/>
      <c r="L199" s="290"/>
      <c r="M199" s="118"/>
      <c r="N199" s="127"/>
    </row>
    <row r="200" spans="2:14">
      <c r="B200" s="122"/>
      <c r="C200" s="182"/>
      <c r="E200" s="181"/>
      <c r="F200" s="173"/>
      <c r="G200" s="124"/>
      <c r="K200" s="125"/>
      <c r="L200" s="290"/>
      <c r="M200" s="118"/>
      <c r="N200" s="127"/>
    </row>
    <row r="201" spans="2:14">
      <c r="B201" s="122"/>
      <c r="C201" s="231"/>
      <c r="E201" s="167">
        <v>18</v>
      </c>
      <c r="F201" s="168" t="s">
        <v>406</v>
      </c>
      <c r="G201" s="124"/>
      <c r="K201" s="125"/>
      <c r="L201" s="290"/>
      <c r="M201" s="118"/>
      <c r="N201" s="127"/>
    </row>
    <row r="202" spans="2:14">
      <c r="B202" s="122"/>
      <c r="C202" s="231"/>
      <c r="E202" s="167">
        <v>19</v>
      </c>
      <c r="F202" s="168" t="s">
        <v>407</v>
      </c>
      <c r="G202" s="124"/>
      <c r="K202" s="125"/>
      <c r="L202" s="208"/>
      <c r="M202" s="118"/>
      <c r="N202" s="127"/>
    </row>
    <row r="203" spans="2:14">
      <c r="B203" s="122"/>
      <c r="C203" s="231"/>
      <c r="E203" s="167"/>
      <c r="F203" s="188" t="s">
        <v>463</v>
      </c>
      <c r="G203" s="131"/>
      <c r="K203" s="185"/>
      <c r="L203" s="209"/>
      <c r="M203" s="118"/>
      <c r="N203" s="127"/>
    </row>
    <row r="204" spans="2:14">
      <c r="B204" s="122"/>
      <c r="C204" s="231"/>
      <c r="E204" s="167"/>
      <c r="F204" s="188" t="s">
        <v>462</v>
      </c>
      <c r="G204" s="131"/>
      <c r="L204" s="213"/>
      <c r="M204" s="118"/>
      <c r="N204" s="127"/>
    </row>
    <row r="205" spans="2:14">
      <c r="B205" s="122"/>
      <c r="C205" s="231"/>
      <c r="E205" s="167"/>
      <c r="F205" s="188" t="s">
        <v>461</v>
      </c>
      <c r="G205" s="131"/>
      <c r="L205" s="213"/>
      <c r="M205" s="118"/>
      <c r="N205" s="127"/>
    </row>
    <row r="206" spans="2:14">
      <c r="B206" s="122"/>
      <c r="C206" s="231"/>
      <c r="E206" s="167"/>
      <c r="F206" s="188"/>
      <c r="G206" s="124" t="s">
        <v>408</v>
      </c>
      <c r="H206" s="126"/>
      <c r="I206" s="126"/>
      <c r="J206" s="189"/>
      <c r="L206" s="292">
        <f>SUM(K203:K205)</f>
        <v>0</v>
      </c>
      <c r="M206" s="118"/>
      <c r="N206" s="127"/>
    </row>
    <row r="207" spans="2:14">
      <c r="B207" s="122"/>
      <c r="C207" s="231"/>
      <c r="E207" s="167">
        <v>20</v>
      </c>
      <c r="F207" s="168" t="s">
        <v>409</v>
      </c>
      <c r="G207" s="124"/>
      <c r="K207" s="125"/>
      <c r="L207" s="290"/>
      <c r="M207" s="118"/>
      <c r="N207" s="127"/>
    </row>
    <row r="208" spans="2:14">
      <c r="B208" s="122"/>
      <c r="C208" s="231"/>
      <c r="E208" s="167">
        <v>21</v>
      </c>
      <c r="F208" s="168" t="s">
        <v>410</v>
      </c>
      <c r="G208" s="124"/>
      <c r="K208" s="125"/>
      <c r="L208" s="290"/>
      <c r="M208" s="118"/>
      <c r="N208" s="127"/>
    </row>
    <row r="209" spans="2:14">
      <c r="B209" s="122"/>
      <c r="C209" s="231"/>
      <c r="E209" s="167">
        <v>22</v>
      </c>
      <c r="F209" s="168" t="s">
        <v>32</v>
      </c>
      <c r="G209" s="124"/>
      <c r="K209" s="125"/>
      <c r="L209" s="293"/>
      <c r="M209" s="238"/>
      <c r="N209" s="127"/>
    </row>
    <row r="210" spans="2:14">
      <c r="B210" s="122"/>
      <c r="C210" s="231"/>
      <c r="E210" s="167">
        <v>23</v>
      </c>
      <c r="F210" s="168" t="s">
        <v>411</v>
      </c>
      <c r="G210" s="124"/>
      <c r="K210" s="125"/>
      <c r="L210" s="289">
        <f>'1-Pasqyra e Pozicioni Financiar'!B101</f>
        <v>0</v>
      </c>
      <c r="M210" s="118"/>
      <c r="N210" s="127"/>
    </row>
    <row r="211" spans="2:14">
      <c r="B211" s="122"/>
      <c r="C211" s="231"/>
      <c r="E211" s="167">
        <v>24</v>
      </c>
      <c r="F211" s="168" t="s">
        <v>34</v>
      </c>
      <c r="G211" s="124"/>
      <c r="K211" s="125"/>
      <c r="L211" s="290"/>
      <c r="M211" s="118"/>
      <c r="N211" s="127"/>
    </row>
    <row r="212" spans="2:14">
      <c r="B212" s="122"/>
      <c r="C212" s="231"/>
      <c r="E212" s="167">
        <v>25</v>
      </c>
      <c r="F212" s="168" t="s">
        <v>412</v>
      </c>
      <c r="G212" s="124"/>
      <c r="K212" s="125"/>
      <c r="L212" s="290"/>
      <c r="M212" s="118"/>
      <c r="N212" s="127"/>
    </row>
    <row r="213" spans="2:14">
      <c r="B213" s="122"/>
      <c r="C213" s="231"/>
      <c r="E213" s="167">
        <v>26</v>
      </c>
      <c r="F213" s="168" t="s">
        <v>413</v>
      </c>
      <c r="G213" s="124"/>
      <c r="K213" s="125"/>
      <c r="L213" s="293"/>
      <c r="M213" s="118"/>
      <c r="N213" s="127"/>
    </row>
    <row r="214" spans="2:14">
      <c r="B214" s="122"/>
      <c r="C214" s="182" t="s">
        <v>414</v>
      </c>
      <c r="E214" s="181"/>
      <c r="F214" s="173" t="s">
        <v>415</v>
      </c>
      <c r="G214" s="124"/>
      <c r="K214" s="125"/>
      <c r="L214" s="208"/>
      <c r="M214" s="118"/>
      <c r="N214" s="127"/>
    </row>
    <row r="215" spans="2:14">
      <c r="B215" s="122"/>
      <c r="C215" s="182" t="s">
        <v>416</v>
      </c>
      <c r="E215" s="181"/>
      <c r="F215" s="173" t="s">
        <v>90</v>
      </c>
      <c r="G215" s="124"/>
      <c r="K215" s="125"/>
      <c r="L215" s="290"/>
      <c r="M215" s="118"/>
      <c r="N215" s="127"/>
    </row>
    <row r="216" spans="2:14">
      <c r="B216" s="122"/>
      <c r="C216" s="182" t="s">
        <v>417</v>
      </c>
      <c r="E216" s="181"/>
      <c r="F216" s="173" t="s">
        <v>413</v>
      </c>
      <c r="G216" s="124"/>
      <c r="K216" s="125"/>
      <c r="L216" s="289">
        <f>'1-Pasqyra e Pozicioni Financiar'!B107</f>
        <v>0</v>
      </c>
      <c r="M216" s="118"/>
      <c r="N216" s="127"/>
    </row>
    <row r="217" spans="2:14">
      <c r="B217" s="122"/>
      <c r="C217" s="231"/>
      <c r="E217" s="167">
        <v>27</v>
      </c>
      <c r="F217" s="168" t="s">
        <v>418</v>
      </c>
      <c r="G217" s="124"/>
      <c r="K217" s="125"/>
      <c r="L217" s="289">
        <v>0</v>
      </c>
      <c r="M217" s="118"/>
      <c r="N217" s="127"/>
    </row>
    <row r="218" spans="2:14">
      <c r="B218" s="122"/>
      <c r="C218" s="123"/>
      <c r="E218" s="167">
        <v>28</v>
      </c>
      <c r="F218" s="168" t="s">
        <v>419</v>
      </c>
      <c r="G218" s="124"/>
      <c r="K218" s="125"/>
      <c r="L218" s="289">
        <f>'1-Pasqyra e Pozicioni Financiar'!B110</f>
        <v>9190212</v>
      </c>
      <c r="M218" s="118"/>
      <c r="N218" s="127"/>
    </row>
    <row r="219" spans="2:14">
      <c r="B219" s="122"/>
      <c r="C219" s="123"/>
      <c r="E219" s="181"/>
      <c r="F219" s="124"/>
      <c r="G219" s="124"/>
      <c r="K219" s="125"/>
      <c r="L219" s="290"/>
      <c r="M219" s="118"/>
      <c r="N219" s="127"/>
    </row>
    <row r="220" spans="2:14" ht="18">
      <c r="B220" s="122"/>
      <c r="C220" s="123"/>
      <c r="E220" s="181"/>
      <c r="F220" s="128" t="s">
        <v>245</v>
      </c>
      <c r="G220" s="124"/>
      <c r="K220" s="125"/>
      <c r="L220" s="290"/>
      <c r="M220" s="118"/>
      <c r="N220" s="127"/>
    </row>
    <row r="221" spans="2:14" ht="18">
      <c r="B221" s="122"/>
      <c r="C221" s="123"/>
      <c r="E221" s="181"/>
      <c r="F221" s="128"/>
      <c r="G221" s="124"/>
      <c r="K221" s="125"/>
      <c r="L221" s="290"/>
      <c r="M221" s="118"/>
      <c r="N221" s="127"/>
    </row>
    <row r="222" spans="2:14" ht="15">
      <c r="B222" s="122"/>
      <c r="C222" s="123"/>
      <c r="E222" s="181"/>
      <c r="F222" s="89" t="s">
        <v>429</v>
      </c>
      <c r="G222" s="124"/>
      <c r="K222" s="125"/>
      <c r="L222" s="290"/>
      <c r="M222" s="118"/>
      <c r="N222" s="127"/>
    </row>
    <row r="223" spans="2:14" ht="15">
      <c r="B223" s="122"/>
      <c r="C223" s="123"/>
      <c r="E223" s="181"/>
      <c r="F223" s="89"/>
      <c r="G223" s="124"/>
      <c r="K223" s="125"/>
      <c r="L223" s="290"/>
      <c r="M223" s="118"/>
      <c r="N223" s="127"/>
    </row>
    <row r="224" spans="2:14" ht="14.25" customHeight="1">
      <c r="B224" s="122"/>
      <c r="C224" s="123"/>
      <c r="E224" s="181" t="s">
        <v>246</v>
      </c>
      <c r="F224" s="408" t="s">
        <v>430</v>
      </c>
      <c r="G224" s="408"/>
      <c r="H224" s="408"/>
      <c r="I224" s="408"/>
      <c r="J224" s="229"/>
      <c r="K224" s="211"/>
      <c r="L224" s="129">
        <f>'2.1-Pasqyra e Perform. (natyra)'!B10</f>
        <v>21278578</v>
      </c>
      <c r="M224" s="118"/>
      <c r="N224" s="127"/>
    </row>
    <row r="225" spans="2:21" ht="14.25" customHeight="1">
      <c r="B225" s="122"/>
      <c r="C225" s="123"/>
      <c r="E225" s="181" t="s">
        <v>246</v>
      </c>
      <c r="F225" s="408" t="s">
        <v>451</v>
      </c>
      <c r="G225" s="408"/>
      <c r="H225" s="408"/>
      <c r="I225" s="408"/>
      <c r="J225" s="229"/>
      <c r="K225" s="270"/>
      <c r="L225" s="129">
        <f>'2.1-Pasqyra e Perform. (natyra)'!B14</f>
        <v>0</v>
      </c>
      <c r="M225" s="118"/>
      <c r="N225" s="127"/>
    </row>
    <row r="226" spans="2:21" ht="14.25" customHeight="1">
      <c r="B226" s="122"/>
      <c r="C226" s="123"/>
      <c r="E226" s="181" t="s">
        <v>246</v>
      </c>
      <c r="F226" s="407" t="s">
        <v>247</v>
      </c>
      <c r="G226" s="407"/>
      <c r="H226" s="407"/>
      <c r="I226" s="407"/>
      <c r="J226" s="211"/>
      <c r="K226" s="270"/>
      <c r="L226" s="129">
        <f>'2.1-Pasqyra e Perform. (natyra)'!B33</f>
        <v>0</v>
      </c>
      <c r="M226" s="118"/>
      <c r="N226" s="127"/>
    </row>
    <row r="227" spans="2:21">
      <c r="B227" s="122"/>
      <c r="C227" s="123"/>
      <c r="E227" s="181"/>
      <c r="F227" s="309"/>
      <c r="G227" s="310" t="s">
        <v>248</v>
      </c>
      <c r="H227" s="310"/>
      <c r="I227" s="310"/>
      <c r="J227" s="278"/>
      <c r="K227" s="278"/>
      <c r="L227" s="311">
        <f>SUM(L224:L226)</f>
        <v>21278578</v>
      </c>
      <c r="M227" s="118"/>
      <c r="N227" s="127"/>
    </row>
    <row r="228" spans="2:21" ht="15">
      <c r="B228" s="122"/>
      <c r="C228" s="123"/>
      <c r="E228" s="181"/>
      <c r="F228" s="322" t="s">
        <v>249</v>
      </c>
      <c r="G228" s="131"/>
      <c r="L228" s="212"/>
      <c r="M228" s="118"/>
      <c r="N228" s="127"/>
    </row>
    <row r="229" spans="2:21" ht="15">
      <c r="B229" s="122"/>
      <c r="C229" s="123"/>
      <c r="E229" s="181"/>
      <c r="F229" s="322"/>
      <c r="G229" s="131"/>
      <c r="L229" s="207"/>
      <c r="M229" s="118"/>
      <c r="N229" s="127"/>
    </row>
    <row r="230" spans="2:21" ht="12.75" customHeight="1">
      <c r="B230" s="122"/>
      <c r="C230" s="123"/>
      <c r="E230" s="181" t="s">
        <v>246</v>
      </c>
      <c r="F230" s="269" t="s">
        <v>448</v>
      </c>
      <c r="G230" s="270"/>
      <c r="H230" s="270"/>
      <c r="I230" s="270"/>
      <c r="J230" s="270"/>
      <c r="K230" s="270"/>
      <c r="L230" s="355">
        <v>-5041494</v>
      </c>
      <c r="M230" s="118"/>
      <c r="N230" s="127"/>
    </row>
    <row r="231" spans="2:21" ht="12.75" customHeight="1">
      <c r="B231" s="122"/>
      <c r="C231" s="123"/>
      <c r="E231" s="181" t="s">
        <v>246</v>
      </c>
      <c r="F231" s="405" t="s">
        <v>434</v>
      </c>
      <c r="G231" s="405"/>
      <c r="H231" s="405"/>
      <c r="I231" s="405"/>
      <c r="J231" s="211"/>
      <c r="K231" s="211"/>
      <c r="L231" s="132"/>
      <c r="M231" s="118"/>
      <c r="N231" s="127"/>
      <c r="Q231" s="136"/>
      <c r="S231" s="136"/>
      <c r="T231" s="238"/>
      <c r="U231" s="238"/>
    </row>
    <row r="232" spans="2:21" ht="12.75" customHeight="1">
      <c r="B232" s="122"/>
      <c r="C232" s="123"/>
      <c r="E232" s="181" t="s">
        <v>246</v>
      </c>
      <c r="F232" s="406" t="s">
        <v>453</v>
      </c>
      <c r="G232" s="406"/>
      <c r="H232" s="406"/>
      <c r="I232" s="406"/>
      <c r="J232" s="270"/>
      <c r="K232" s="270"/>
      <c r="L232" s="356"/>
      <c r="M232" s="118"/>
      <c r="N232" s="127"/>
      <c r="T232" s="238"/>
      <c r="U232" s="238"/>
    </row>
    <row r="233" spans="2:21" ht="12.75" customHeight="1">
      <c r="B233" s="122"/>
      <c r="C233" s="123"/>
      <c r="E233" s="181" t="s">
        <v>246</v>
      </c>
      <c r="F233" s="80" t="s">
        <v>454</v>
      </c>
      <c r="G233" s="271"/>
      <c r="H233" s="271"/>
      <c r="I233" s="271"/>
      <c r="J233" s="270"/>
      <c r="K233" s="270"/>
      <c r="L233" s="132"/>
      <c r="M233" s="118"/>
      <c r="N233" s="127"/>
      <c r="S233" s="238"/>
      <c r="T233" s="238"/>
      <c r="U233" s="238"/>
    </row>
    <row r="234" spans="2:21" ht="12.75" customHeight="1">
      <c r="B234" s="122"/>
      <c r="C234" s="123"/>
      <c r="E234" s="181" t="s">
        <v>246</v>
      </c>
      <c r="F234" s="406" t="s">
        <v>455</v>
      </c>
      <c r="G234" s="406"/>
      <c r="H234" s="406"/>
      <c r="I234" s="406"/>
      <c r="J234" s="270"/>
      <c r="K234" s="270"/>
      <c r="L234" s="132"/>
      <c r="M234" s="118"/>
      <c r="N234" s="127"/>
      <c r="S234" s="238"/>
      <c r="T234" s="238"/>
      <c r="U234" s="238"/>
    </row>
    <row r="235" spans="2:21" ht="12.75" customHeight="1">
      <c r="B235" s="122"/>
      <c r="C235" s="123"/>
      <c r="E235" s="181" t="s">
        <v>246</v>
      </c>
      <c r="F235" s="405" t="s">
        <v>456</v>
      </c>
      <c r="G235" s="405"/>
      <c r="H235" s="405"/>
      <c r="I235" s="405"/>
      <c r="J235" s="271"/>
      <c r="K235" s="271"/>
      <c r="L235" s="207"/>
      <c r="M235" s="118"/>
      <c r="N235" s="127"/>
      <c r="S235" s="238"/>
      <c r="T235" s="238"/>
      <c r="U235" s="238"/>
    </row>
    <row r="236" spans="2:21" ht="12.75" customHeight="1">
      <c r="B236" s="122"/>
      <c r="C236" s="123"/>
      <c r="E236" s="181" t="s">
        <v>246</v>
      </c>
      <c r="F236" s="269" t="s">
        <v>457</v>
      </c>
      <c r="G236" s="270"/>
      <c r="H236" s="270"/>
      <c r="I236" s="270"/>
      <c r="J236" s="270"/>
      <c r="K236" s="270"/>
      <c r="L236" s="132"/>
      <c r="M236" s="118"/>
      <c r="N236" s="127"/>
      <c r="S236" s="238"/>
      <c r="T236" s="238"/>
      <c r="U236" s="238"/>
    </row>
    <row r="237" spans="2:21" ht="12.75" customHeight="1">
      <c r="B237" s="122"/>
      <c r="C237" s="123"/>
      <c r="E237" s="181" t="s">
        <v>246</v>
      </c>
      <c r="F237" s="405" t="s">
        <v>458</v>
      </c>
      <c r="G237" s="405"/>
      <c r="H237" s="405"/>
      <c r="I237" s="405"/>
      <c r="J237" s="270"/>
      <c r="K237" s="270"/>
      <c r="L237" s="356">
        <v>-88415</v>
      </c>
      <c r="M237" s="118"/>
      <c r="N237" s="127"/>
      <c r="S237" s="238"/>
      <c r="T237" s="238"/>
      <c r="U237" s="238"/>
    </row>
    <row r="238" spans="2:21">
      <c r="B238" s="122"/>
      <c r="C238" s="123"/>
      <c r="E238" s="181" t="s">
        <v>246</v>
      </c>
      <c r="F238" s="405" t="s">
        <v>460</v>
      </c>
      <c r="G238" s="405"/>
      <c r="H238" s="405"/>
      <c r="I238" s="405"/>
      <c r="J238" s="270"/>
      <c r="K238" s="270"/>
      <c r="L238" s="132"/>
      <c r="M238" s="118"/>
      <c r="N238" s="127"/>
      <c r="Q238" s="136"/>
      <c r="S238" s="238"/>
      <c r="T238" s="238"/>
      <c r="U238" s="238"/>
    </row>
    <row r="239" spans="2:21" ht="14.25" customHeight="1">
      <c r="B239" s="122"/>
      <c r="C239" s="123"/>
      <c r="E239" s="181"/>
      <c r="F239" s="270"/>
      <c r="G239" s="270"/>
      <c r="H239" s="278"/>
      <c r="I239" s="278"/>
      <c r="J239" s="278"/>
      <c r="K239" s="278"/>
      <c r="L239" s="278"/>
      <c r="M239" s="118"/>
      <c r="N239" s="127"/>
    </row>
    <row r="240" spans="2:21">
      <c r="B240" s="138"/>
      <c r="C240" s="190"/>
      <c r="D240" s="138"/>
      <c r="E240" s="323"/>
      <c r="F240" s="191"/>
      <c r="G240" s="191"/>
      <c r="H240" s="191"/>
      <c r="I240" s="191"/>
      <c r="J240" s="191"/>
      <c r="K240" s="191"/>
      <c r="L240" s="312"/>
      <c r="M240" s="138"/>
      <c r="N240" s="138"/>
    </row>
    <row r="241" spans="2:19" ht="12.75" customHeight="1">
      <c r="B241" s="119"/>
      <c r="C241" s="120"/>
      <c r="D241" s="119"/>
      <c r="E241" s="324"/>
      <c r="F241" s="192"/>
      <c r="G241" s="192"/>
      <c r="H241" s="192"/>
      <c r="I241" s="192"/>
      <c r="J241" s="192"/>
      <c r="K241" s="192"/>
      <c r="L241" s="313"/>
      <c r="M241" s="119"/>
      <c r="N241" s="119"/>
      <c r="S241" s="238"/>
    </row>
    <row r="242" spans="2:19" ht="12.75" customHeight="1">
      <c r="B242" s="122"/>
      <c r="C242" s="123"/>
      <c r="E242" s="181"/>
      <c r="F242" s="270"/>
      <c r="G242" s="270"/>
      <c r="H242" s="270"/>
      <c r="I242" s="270"/>
      <c r="J242" s="270"/>
      <c r="K242" s="270"/>
      <c r="L242" s="312"/>
      <c r="M242" s="118"/>
      <c r="N242" s="127"/>
    </row>
    <row r="243" spans="2:19" s="227" customFormat="1">
      <c r="B243" s="325"/>
      <c r="C243" s="228"/>
      <c r="E243" s="118" t="s">
        <v>246</v>
      </c>
      <c r="F243" s="278" t="s">
        <v>459</v>
      </c>
      <c r="G243" s="278"/>
      <c r="H243" s="278"/>
      <c r="I243" s="278"/>
      <c r="J243" s="278"/>
      <c r="K243" s="278"/>
      <c r="L243" s="129"/>
      <c r="N243" s="326"/>
    </row>
    <row r="244" spans="2:19" ht="12.75" customHeight="1">
      <c r="B244" s="122"/>
      <c r="C244" s="123"/>
      <c r="E244" s="118" t="s">
        <v>246</v>
      </c>
      <c r="F244" s="278" t="s">
        <v>471</v>
      </c>
      <c r="G244" s="278"/>
      <c r="H244" s="278"/>
      <c r="I244" s="278"/>
      <c r="J244" s="278"/>
      <c r="K244" s="278"/>
      <c r="L244" s="132"/>
      <c r="N244" s="127"/>
    </row>
    <row r="245" spans="2:19">
      <c r="B245" s="122"/>
      <c r="C245" s="123"/>
      <c r="E245" s="118" t="s">
        <v>246</v>
      </c>
      <c r="F245" s="278" t="s">
        <v>385</v>
      </c>
      <c r="G245" s="278"/>
      <c r="H245" s="278"/>
      <c r="I245" s="278"/>
      <c r="J245" s="278"/>
      <c r="K245" s="278"/>
      <c r="L245" s="356">
        <v>-4465718</v>
      </c>
      <c r="M245" s="118"/>
      <c r="N245" s="127"/>
      <c r="S245" s="136"/>
    </row>
    <row r="246" spans="2:19">
      <c r="B246" s="122"/>
      <c r="C246" s="123"/>
      <c r="E246" s="118" t="s">
        <v>246</v>
      </c>
      <c r="F246" s="278" t="s">
        <v>435</v>
      </c>
      <c r="G246" s="278"/>
      <c r="H246" s="278"/>
      <c r="I246" s="278"/>
      <c r="J246" s="278"/>
      <c r="K246" s="278"/>
      <c r="L246" s="356">
        <v>-847681</v>
      </c>
      <c r="M246" s="118"/>
      <c r="N246" s="127"/>
      <c r="Q246" s="136"/>
    </row>
    <row r="247" spans="2:19">
      <c r="B247" s="122"/>
      <c r="C247" s="123"/>
      <c r="E247" s="118" t="s">
        <v>246</v>
      </c>
      <c r="F247" s="278" t="s">
        <v>58</v>
      </c>
      <c r="G247" s="278"/>
      <c r="H247" s="278"/>
      <c r="I247" s="278"/>
      <c r="J247" s="278"/>
      <c r="K247" s="278"/>
      <c r="L247" s="356">
        <v>-7905</v>
      </c>
      <c r="M247" s="238"/>
      <c r="N247" s="127"/>
    </row>
    <row r="248" spans="2:19">
      <c r="B248" s="122"/>
      <c r="C248" s="123"/>
      <c r="E248" s="118" t="s">
        <v>246</v>
      </c>
      <c r="F248" s="278" t="s">
        <v>449</v>
      </c>
      <c r="G248" s="278"/>
      <c r="H248" s="278"/>
      <c r="I248" s="278"/>
      <c r="J248" s="278"/>
      <c r="K248" s="278"/>
      <c r="L248" s="132"/>
      <c r="M248" s="185"/>
      <c r="N248" s="127"/>
      <c r="S248" s="238"/>
    </row>
    <row r="249" spans="2:19">
      <c r="B249" s="122"/>
      <c r="C249" s="123"/>
      <c r="E249" s="118" t="s">
        <v>246</v>
      </c>
      <c r="F249" s="278" t="s">
        <v>436</v>
      </c>
      <c r="G249" s="278"/>
      <c r="H249" s="278"/>
      <c r="I249" s="278"/>
      <c r="J249" s="278"/>
      <c r="K249" s="278"/>
      <c r="L249" s="355"/>
      <c r="M249" s="118"/>
      <c r="N249" s="127"/>
    </row>
    <row r="250" spans="2:19">
      <c r="B250" s="122"/>
      <c r="C250" s="123"/>
      <c r="E250" s="118" t="s">
        <v>246</v>
      </c>
      <c r="F250" s="278" t="s">
        <v>450</v>
      </c>
      <c r="G250" s="278"/>
      <c r="H250" s="278"/>
      <c r="I250" s="278"/>
      <c r="J250" s="278"/>
      <c r="K250" s="278"/>
      <c r="L250" s="355">
        <v>-15351</v>
      </c>
      <c r="M250" s="118"/>
      <c r="N250" s="127"/>
      <c r="Q250" s="136"/>
    </row>
    <row r="251" spans="2:19">
      <c r="B251" s="122"/>
      <c r="C251" s="123"/>
      <c r="F251" s="278"/>
      <c r="G251" s="278"/>
      <c r="H251" s="278"/>
      <c r="I251" s="278"/>
      <c r="J251" s="278"/>
      <c r="K251" s="278"/>
      <c r="L251" s="313"/>
      <c r="M251" s="118"/>
      <c r="N251" s="127"/>
    </row>
    <row r="252" spans="2:19">
      <c r="B252" s="122"/>
      <c r="C252" s="123"/>
      <c r="E252" s="181"/>
      <c r="F252" s="309"/>
      <c r="G252" s="314" t="s">
        <v>248</v>
      </c>
      <c r="H252" s="314"/>
      <c r="I252" s="314"/>
      <c r="J252" s="278"/>
      <c r="K252" s="278"/>
      <c r="L252" s="357">
        <f>SUM(L230:L251)</f>
        <v>-10466564</v>
      </c>
      <c r="N252" s="127"/>
      <c r="Q252" s="136"/>
    </row>
    <row r="253" spans="2:19">
      <c r="B253" s="122"/>
      <c r="C253" s="123"/>
      <c r="L253" s="207"/>
      <c r="M253" s="327"/>
      <c r="N253" s="127"/>
      <c r="Q253" s="136"/>
    </row>
    <row r="254" spans="2:19" ht="12.75" customHeight="1">
      <c r="B254" s="122"/>
      <c r="C254" s="123"/>
      <c r="L254" s="207"/>
      <c r="M254" s="118"/>
      <c r="N254" s="127"/>
    </row>
    <row r="255" spans="2:19" ht="12.75" customHeight="1">
      <c r="B255" s="122"/>
      <c r="C255" s="123"/>
      <c r="L255" s="207"/>
      <c r="M255" s="327"/>
      <c r="N255" s="127"/>
    </row>
    <row r="256" spans="2:19" ht="12.75" customHeight="1">
      <c r="B256" s="122"/>
      <c r="C256" s="123"/>
      <c r="E256" s="134"/>
      <c r="F256" s="133" t="s">
        <v>445</v>
      </c>
      <c r="G256" s="131"/>
      <c r="L256" s="291">
        <f>L258-L261</f>
        <v>9190212</v>
      </c>
      <c r="M256" s="327"/>
      <c r="N256" s="127"/>
    </row>
    <row r="257" spans="2:14" ht="18" customHeight="1">
      <c r="B257" s="122"/>
      <c r="C257" s="123"/>
      <c r="E257" s="125"/>
      <c r="L257" s="212"/>
      <c r="M257" s="327"/>
      <c r="N257" s="127"/>
    </row>
    <row r="258" spans="2:14" ht="12.75" customHeight="1">
      <c r="B258" s="122"/>
      <c r="C258" s="123"/>
      <c r="E258" s="125"/>
      <c r="F258" s="308" t="s">
        <v>246</v>
      </c>
      <c r="G258" s="278" t="s">
        <v>250</v>
      </c>
      <c r="K258" s="125"/>
      <c r="L258" s="212">
        <f>L252+L227</f>
        <v>10812014</v>
      </c>
      <c r="M258" s="327"/>
      <c r="N258" s="127"/>
    </row>
    <row r="259" spans="2:14" ht="12.75" customHeight="1">
      <c r="B259" s="122"/>
      <c r="C259" s="123"/>
      <c r="E259" s="125"/>
      <c r="F259" s="308" t="s">
        <v>246</v>
      </c>
      <c r="G259" s="278" t="s">
        <v>251</v>
      </c>
      <c r="K259" s="125"/>
      <c r="L259" s="213">
        <v>0</v>
      </c>
      <c r="M259" s="327"/>
      <c r="N259" s="127"/>
    </row>
    <row r="260" spans="2:14" ht="12.75" customHeight="1">
      <c r="B260" s="122"/>
      <c r="C260" s="123"/>
      <c r="E260" s="125"/>
      <c r="F260" s="308" t="s">
        <v>246</v>
      </c>
      <c r="G260" s="278" t="s">
        <v>252</v>
      </c>
      <c r="K260" s="125"/>
      <c r="L260" s="213">
        <f>L258+L259</f>
        <v>10812014</v>
      </c>
      <c r="M260" s="327"/>
      <c r="N260" s="127"/>
    </row>
    <row r="261" spans="2:14" ht="12.75" customHeight="1">
      <c r="B261" s="122"/>
      <c r="C261" s="123"/>
      <c r="E261" s="125"/>
      <c r="F261" s="308" t="s">
        <v>246</v>
      </c>
      <c r="G261" s="278" t="s">
        <v>4</v>
      </c>
      <c r="K261" s="125"/>
      <c r="L261" s="214">
        <v>1621802</v>
      </c>
      <c r="M261" s="327"/>
      <c r="N261" s="127"/>
    </row>
    <row r="262" spans="2:14" ht="12.75" customHeight="1">
      <c r="B262" s="122"/>
      <c r="C262" s="123"/>
      <c r="L262" s="207"/>
      <c r="M262" s="327"/>
      <c r="N262" s="127"/>
    </row>
    <row r="263" spans="2:14" ht="12.75" customHeight="1">
      <c r="B263" s="122"/>
      <c r="C263" s="123"/>
      <c r="E263" s="125"/>
      <c r="F263" s="140" t="s">
        <v>253</v>
      </c>
      <c r="G263" s="140"/>
      <c r="H263" s="140"/>
      <c r="I263" s="140"/>
      <c r="J263" s="140"/>
      <c r="K263" s="140"/>
      <c r="L263" s="278"/>
      <c r="M263" s="327"/>
      <c r="N263" s="127"/>
    </row>
    <row r="264" spans="2:14">
      <c r="B264" s="122"/>
      <c r="C264" s="123"/>
      <c r="E264" s="135" t="s">
        <v>327</v>
      </c>
      <c r="F264" s="195" t="s">
        <v>438</v>
      </c>
      <c r="G264" s="327"/>
      <c r="H264" s="327"/>
      <c r="I264" s="327"/>
      <c r="J264" s="327"/>
      <c r="K264" s="327"/>
      <c r="L264" s="315"/>
      <c r="M264" s="327"/>
      <c r="N264" s="127"/>
    </row>
    <row r="265" spans="2:14" ht="12.75" customHeight="1">
      <c r="B265" s="122"/>
      <c r="C265" s="123"/>
      <c r="E265" s="135" t="s">
        <v>327</v>
      </c>
      <c r="F265" s="328" t="s">
        <v>428</v>
      </c>
      <c r="G265" s="327"/>
      <c r="H265" s="327"/>
      <c r="I265" s="327"/>
      <c r="J265" s="327"/>
      <c r="K265" s="327"/>
      <c r="L265" s="215"/>
      <c r="M265" s="327"/>
      <c r="N265" s="127"/>
    </row>
    <row r="266" spans="2:14">
      <c r="B266" s="122"/>
      <c r="C266" s="123"/>
      <c r="E266" s="135" t="s">
        <v>327</v>
      </c>
      <c r="F266" s="328" t="s">
        <v>437</v>
      </c>
      <c r="G266" s="327"/>
      <c r="H266" s="327"/>
      <c r="I266" s="327"/>
      <c r="J266" s="327"/>
      <c r="K266" s="327"/>
      <c r="L266" s="215">
        <f>L259</f>
        <v>0</v>
      </c>
      <c r="M266" s="118"/>
      <c r="N266" s="127"/>
    </row>
    <row r="267" spans="2:14">
      <c r="B267" s="122"/>
      <c r="C267" s="123"/>
      <c r="E267" s="135"/>
      <c r="F267" s="181" t="s">
        <v>248</v>
      </c>
      <c r="G267" s="125"/>
      <c r="H267" s="125"/>
      <c r="I267" s="125"/>
      <c r="J267" s="125"/>
      <c r="K267" s="327"/>
      <c r="L267" s="316">
        <f>SUM(L264:L266)</f>
        <v>0</v>
      </c>
      <c r="M267" s="118"/>
      <c r="N267" s="127"/>
    </row>
    <row r="268" spans="2:14">
      <c r="B268" s="122"/>
      <c r="C268" s="123"/>
      <c r="E268" s="135"/>
      <c r="F268" s="201"/>
      <c r="G268" s="327"/>
      <c r="H268" s="327"/>
      <c r="I268" s="327"/>
      <c r="J268" s="327"/>
      <c r="K268" s="327"/>
      <c r="L268" s="202"/>
      <c r="M268" s="118"/>
      <c r="N268" s="127"/>
    </row>
    <row r="269" spans="2:14">
      <c r="B269" s="122"/>
      <c r="C269" s="123"/>
      <c r="E269" s="125"/>
      <c r="F269" s="327"/>
      <c r="G269" s="327"/>
      <c r="H269" s="327"/>
      <c r="I269" s="327"/>
      <c r="J269" s="327"/>
      <c r="K269" s="327"/>
      <c r="L269" s="327"/>
      <c r="M269" s="118"/>
      <c r="N269" s="127"/>
    </row>
    <row r="270" spans="2:14">
      <c r="B270" s="122"/>
      <c r="C270" s="123"/>
      <c r="E270" s="125"/>
      <c r="F270" s="327"/>
      <c r="G270" s="327"/>
      <c r="H270" s="327"/>
      <c r="I270" s="327"/>
      <c r="J270" s="327"/>
      <c r="K270" s="327"/>
      <c r="L270" s="327"/>
      <c r="M270" s="118"/>
      <c r="N270" s="127"/>
    </row>
    <row r="271" spans="2:14" ht="18">
      <c r="B271" s="122"/>
      <c r="C271" s="123"/>
      <c r="E271" s="125"/>
      <c r="F271" s="193" t="s">
        <v>420</v>
      </c>
      <c r="G271" s="327"/>
      <c r="H271" s="327"/>
      <c r="I271" s="327"/>
      <c r="J271" s="327"/>
      <c r="K271" s="327"/>
      <c r="L271" s="327"/>
      <c r="M271" s="118"/>
      <c r="N271" s="127"/>
    </row>
    <row r="272" spans="2:14">
      <c r="B272" s="122"/>
      <c r="C272" s="123"/>
      <c r="E272" s="181"/>
      <c r="F272" s="327"/>
      <c r="G272" s="327"/>
      <c r="H272" s="327"/>
      <c r="I272" s="327"/>
      <c r="J272" s="327"/>
      <c r="K272" s="327"/>
      <c r="L272" s="327"/>
      <c r="M272" s="118"/>
      <c r="N272" s="127"/>
    </row>
    <row r="273" spans="2:14">
      <c r="B273" s="122"/>
      <c r="C273" s="123"/>
      <c r="E273" s="218" t="s">
        <v>246</v>
      </c>
      <c r="F273" s="219" t="s">
        <v>421</v>
      </c>
      <c r="G273" s="83"/>
      <c r="H273" s="83"/>
      <c r="I273" s="83"/>
      <c r="J273" s="83"/>
      <c r="K273" s="220"/>
      <c r="L273" s="221">
        <f>'1-Pasqyra e Pozicioni Financiar'!B110</f>
        <v>9190212</v>
      </c>
      <c r="M273" s="118"/>
      <c r="N273" s="127"/>
    </row>
    <row r="274" spans="2:14" ht="12.75" customHeight="1">
      <c r="B274" s="122"/>
      <c r="C274" s="123"/>
      <c r="E274" s="218" t="s">
        <v>246</v>
      </c>
      <c r="F274" s="219" t="s">
        <v>135</v>
      </c>
      <c r="G274" s="83"/>
      <c r="H274" s="83"/>
      <c r="I274" s="83"/>
      <c r="J274" s="83"/>
      <c r="K274" s="220"/>
      <c r="L274" s="221">
        <v>0</v>
      </c>
      <c r="M274" s="118"/>
      <c r="N274" s="127"/>
    </row>
    <row r="275" spans="2:14" ht="12.75" customHeight="1">
      <c r="B275" s="122"/>
      <c r="C275" s="123"/>
      <c r="E275" s="218" t="s">
        <v>246</v>
      </c>
      <c r="F275" s="222" t="s">
        <v>422</v>
      </c>
      <c r="G275" s="83"/>
      <c r="H275" s="83"/>
      <c r="I275" s="83"/>
      <c r="J275" s="83"/>
      <c r="K275" s="220"/>
      <c r="L275" s="221">
        <f>'1-Pasqyra e Pozicioni Financiar'!B107+'1-Pasqyra e Pozicioni Financiar'!B105</f>
        <v>0</v>
      </c>
      <c r="M275" s="118"/>
      <c r="N275" s="127"/>
    </row>
    <row r="276" spans="2:14" ht="12.75" customHeight="1">
      <c r="B276" s="122"/>
      <c r="C276" s="123"/>
      <c r="E276" s="218" t="s">
        <v>246</v>
      </c>
      <c r="F276" s="222" t="s">
        <v>431</v>
      </c>
      <c r="G276" s="83"/>
      <c r="H276" s="83"/>
      <c r="I276" s="83"/>
      <c r="J276" s="83"/>
      <c r="K276" s="220"/>
      <c r="L276" s="221">
        <v>0</v>
      </c>
      <c r="M276" s="196"/>
      <c r="N276" s="127"/>
    </row>
    <row r="277" spans="2:14" ht="12.75" customHeight="1">
      <c r="B277" s="122"/>
      <c r="C277" s="123"/>
      <c r="E277" s="218"/>
      <c r="F277" s="199" t="s">
        <v>248</v>
      </c>
      <c r="G277" s="200"/>
      <c r="H277" s="200"/>
      <c r="I277" s="216"/>
      <c r="J277" s="216"/>
      <c r="K277" s="217"/>
      <c r="L277" s="340">
        <f>SUM(L273:L276)</f>
        <v>9190212</v>
      </c>
      <c r="M277" s="196"/>
      <c r="N277" s="127"/>
    </row>
    <row r="278" spans="2:14" ht="12.75" customHeight="1">
      <c r="B278" s="122"/>
      <c r="C278" s="123"/>
      <c r="E278" s="125"/>
      <c r="F278" s="327"/>
      <c r="G278" s="327"/>
      <c r="H278" s="327"/>
      <c r="I278" s="327"/>
      <c r="J278" s="327"/>
      <c r="K278" s="327"/>
      <c r="L278" s="327"/>
      <c r="M278" s="197"/>
      <c r="N278" s="127"/>
    </row>
    <row r="279" spans="2:14" ht="12.75" customHeight="1">
      <c r="B279" s="122"/>
      <c r="C279" s="123"/>
      <c r="E279" s="125"/>
      <c r="F279" s="327"/>
      <c r="G279" s="327"/>
      <c r="H279" s="327"/>
      <c r="I279" s="327"/>
      <c r="J279" s="327"/>
      <c r="K279" s="327"/>
      <c r="L279" s="327"/>
      <c r="M279" s="197"/>
      <c r="N279" s="127"/>
    </row>
    <row r="280" spans="2:14" ht="12.75" customHeight="1">
      <c r="B280" s="122"/>
      <c r="C280" s="123"/>
      <c r="E280" s="125"/>
      <c r="L280" s="238"/>
      <c r="M280" s="197"/>
      <c r="N280" s="127"/>
    </row>
    <row r="281" spans="2:14" ht="26.25" customHeight="1">
      <c r="B281" s="122"/>
      <c r="C281" s="123"/>
      <c r="D281" s="158" t="s">
        <v>423</v>
      </c>
      <c r="E281" s="158"/>
      <c r="F281" s="194" t="s">
        <v>424</v>
      </c>
      <c r="L281" s="118"/>
      <c r="M281" s="197"/>
      <c r="N281" s="127"/>
    </row>
    <row r="282" spans="2:14" ht="12.75" customHeight="1">
      <c r="B282" s="122"/>
      <c r="C282" s="123"/>
      <c r="E282" s="125"/>
      <c r="L282" s="118"/>
      <c r="M282" s="197"/>
      <c r="N282" s="127"/>
    </row>
    <row r="283" spans="2:14" ht="12.75" customHeight="1">
      <c r="B283" s="122"/>
      <c r="C283" s="123"/>
      <c r="E283" s="125"/>
      <c r="F283" s="118" t="s">
        <v>425</v>
      </c>
      <c r="L283" s="118"/>
      <c r="M283" s="197"/>
      <c r="N283" s="127"/>
    </row>
    <row r="284" spans="2:14" ht="12.75" customHeight="1">
      <c r="B284" s="122"/>
      <c r="C284" s="123"/>
      <c r="E284" s="195" t="s">
        <v>426</v>
      </c>
      <c r="L284" s="118"/>
      <c r="M284" s="197"/>
      <c r="N284" s="127"/>
    </row>
    <row r="285" spans="2:14" ht="12.75" customHeight="1">
      <c r="B285" s="122"/>
      <c r="C285" s="123"/>
      <c r="E285" s="125"/>
      <c r="F285" s="118" t="s">
        <v>433</v>
      </c>
      <c r="L285" s="118"/>
      <c r="M285" s="197"/>
      <c r="N285" s="127"/>
    </row>
    <row r="286" spans="2:14" ht="12.75" customHeight="1">
      <c r="B286" s="122"/>
      <c r="C286" s="123"/>
      <c r="E286" s="195" t="s">
        <v>432</v>
      </c>
      <c r="L286" s="118"/>
      <c r="M286" s="197"/>
      <c r="N286" s="127"/>
    </row>
    <row r="287" spans="2:14" ht="12.75" customHeight="1">
      <c r="B287" s="122"/>
      <c r="C287" s="123"/>
      <c r="E287" s="195"/>
      <c r="L287" s="118"/>
      <c r="M287" s="197"/>
      <c r="N287" s="127"/>
    </row>
    <row r="288" spans="2:14" ht="12.75" customHeight="1">
      <c r="B288" s="122"/>
      <c r="C288" s="123"/>
      <c r="E288" s="195"/>
      <c r="L288" s="118"/>
      <c r="M288" s="197"/>
      <c r="N288" s="127"/>
    </row>
    <row r="289" spans="2:14" ht="12.75" customHeight="1">
      <c r="B289" s="122"/>
      <c r="C289" s="123"/>
      <c r="E289" s="195"/>
      <c r="L289" s="118"/>
      <c r="M289" s="197"/>
      <c r="N289" s="127"/>
    </row>
    <row r="290" spans="2:14" ht="12.75" customHeight="1">
      <c r="B290" s="122"/>
      <c r="D290" s="317"/>
      <c r="E290" s="317"/>
      <c r="F290" s="404" t="s">
        <v>427</v>
      </c>
      <c r="G290" s="404"/>
      <c r="H290" s="404"/>
      <c r="I290" s="404"/>
      <c r="J290" s="317"/>
      <c r="K290" s="317"/>
      <c r="L290" s="317"/>
      <c r="M290" s="197"/>
      <c r="N290" s="127"/>
    </row>
    <row r="291" spans="2:14" ht="12.75" customHeight="1">
      <c r="B291" s="122"/>
      <c r="C291" s="123"/>
      <c r="E291" s="195"/>
      <c r="H291" s="196"/>
      <c r="L291" s="118"/>
      <c r="M291" s="197"/>
      <c r="N291" s="127"/>
    </row>
    <row r="292" spans="2:14" ht="12.75" customHeight="1">
      <c r="B292" s="122"/>
      <c r="D292" s="318"/>
      <c r="E292" s="318"/>
      <c r="F292" s="376" t="s">
        <v>472</v>
      </c>
      <c r="G292" s="376"/>
      <c r="H292" s="376"/>
      <c r="I292" s="376"/>
      <c r="J292" s="318"/>
      <c r="K292" s="318"/>
      <c r="L292" s="318"/>
      <c r="M292" s="197"/>
      <c r="N292" s="127"/>
    </row>
    <row r="293" spans="2:14" ht="12.75" customHeight="1">
      <c r="B293" s="122"/>
      <c r="C293" s="123"/>
      <c r="E293" s="195"/>
      <c r="F293" s="197"/>
      <c r="H293" s="197"/>
      <c r="K293" s="197"/>
      <c r="L293" s="197"/>
      <c r="M293" s="197"/>
      <c r="N293" s="127"/>
    </row>
    <row r="294" spans="2:14" ht="12.75" customHeight="1">
      <c r="B294" s="122"/>
      <c r="C294" s="123"/>
      <c r="E294" s="195"/>
      <c r="F294" s="197"/>
      <c r="H294" s="197"/>
      <c r="K294" s="197"/>
      <c r="L294" s="197"/>
      <c r="M294" s="197"/>
      <c r="N294" s="127"/>
    </row>
    <row r="295" spans="2:14" ht="12.75" customHeight="1">
      <c r="B295" s="122"/>
      <c r="C295" s="123"/>
      <c r="E295" s="195"/>
      <c r="F295" s="197"/>
      <c r="H295" s="197"/>
      <c r="K295" s="197"/>
      <c r="L295" s="197"/>
      <c r="M295" s="197"/>
      <c r="N295" s="127"/>
    </row>
    <row r="296" spans="2:14" ht="15">
      <c r="B296" s="122"/>
      <c r="C296" s="123"/>
      <c r="E296" s="195"/>
      <c r="G296" s="197"/>
      <c r="J296" s="197"/>
      <c r="K296" s="197"/>
      <c r="L296" s="197"/>
      <c r="M296" s="197"/>
      <c r="N296" s="127"/>
    </row>
    <row r="297" spans="2:14" ht="15">
      <c r="B297" s="122"/>
      <c r="C297" s="123"/>
      <c r="E297" s="195"/>
      <c r="G297" s="197"/>
      <c r="J297" s="197"/>
      <c r="K297" s="197"/>
      <c r="L297" s="197"/>
      <c r="M297" s="197"/>
      <c r="N297" s="127"/>
    </row>
    <row r="298" spans="2:14">
      <c r="B298" s="203"/>
      <c r="C298" s="120"/>
      <c r="D298" s="119"/>
      <c r="E298" s="121"/>
      <c r="F298" s="119"/>
      <c r="G298" s="119"/>
      <c r="H298" s="119"/>
      <c r="I298" s="119"/>
      <c r="J298" s="119"/>
      <c r="K298" s="119"/>
      <c r="L298" s="119"/>
      <c r="M298" s="119"/>
      <c r="N298" s="329"/>
    </row>
    <row r="299" spans="2:14">
      <c r="C299" s="187"/>
      <c r="D299" s="138"/>
      <c r="E299" s="138"/>
      <c r="F299" s="138"/>
      <c r="G299" s="138"/>
      <c r="H299" s="138"/>
      <c r="I299" s="138"/>
      <c r="J299" s="138"/>
      <c r="K299" s="138"/>
      <c r="L299" s="139"/>
      <c r="M299" s="139"/>
      <c r="N299" s="138"/>
    </row>
  </sheetData>
  <mergeCells count="44">
    <mergeCell ref="I88:J88"/>
    <mergeCell ref="F290:I290"/>
    <mergeCell ref="F292:I292"/>
    <mergeCell ref="F238:I238"/>
    <mergeCell ref="F85:G85"/>
    <mergeCell ref="I87:J87"/>
    <mergeCell ref="F95:L95"/>
    <mergeCell ref="F235:I235"/>
    <mergeCell ref="F237:I237"/>
    <mergeCell ref="F231:I231"/>
    <mergeCell ref="F232:I232"/>
    <mergeCell ref="F234:I234"/>
    <mergeCell ref="F226:I226"/>
    <mergeCell ref="F225:I225"/>
    <mergeCell ref="F224:I224"/>
    <mergeCell ref="I85:J85"/>
    <mergeCell ref="I86:J86"/>
    <mergeCell ref="I82:J82"/>
    <mergeCell ref="F77:G77"/>
    <mergeCell ref="F78:G78"/>
    <mergeCell ref="F79:G79"/>
    <mergeCell ref="F83:G83"/>
    <mergeCell ref="I83:J83"/>
    <mergeCell ref="I77:J77"/>
    <mergeCell ref="I78:J78"/>
    <mergeCell ref="I79:J79"/>
    <mergeCell ref="I80:J80"/>
    <mergeCell ref="I81:J81"/>
    <mergeCell ref="I84:J84"/>
    <mergeCell ref="F84:G84"/>
    <mergeCell ref="B3:N3"/>
    <mergeCell ref="D68:E68"/>
    <mergeCell ref="E75:E76"/>
    <mergeCell ref="F75:G76"/>
    <mergeCell ref="H75:H76"/>
    <mergeCell ref="I75:J76"/>
    <mergeCell ref="E156:E157"/>
    <mergeCell ref="F156:F157"/>
    <mergeCell ref="G156:I156"/>
    <mergeCell ref="J156:L156"/>
    <mergeCell ref="F89:L89"/>
    <mergeCell ref="E92:E93"/>
    <mergeCell ref="F92:J93"/>
    <mergeCell ref="F94:J94"/>
  </mergeCells>
  <pageMargins left="0.59055118110236227" right="0.47244094488188981" top="0.59055118110236227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Kop.</vt:lpstr>
      <vt:lpstr>1-Pasqyra e Pozicioni Financiar</vt:lpstr>
      <vt:lpstr>2.1-Pasqyra e Perform. (natyra)</vt:lpstr>
      <vt:lpstr>3.1-CashFlow (indirekt)</vt:lpstr>
      <vt:lpstr>4-Pasq. e Levizjeve ne Kapital</vt:lpstr>
      <vt:lpstr>Pasqyra aktiveve</vt:lpstr>
      <vt:lpstr>shenime shpjeguese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ARBER KETA</cp:lastModifiedBy>
  <cp:lastPrinted>2023-07-31T18:33:32Z</cp:lastPrinted>
  <dcterms:created xsi:type="dcterms:W3CDTF">2012-01-19T09:31:29Z</dcterms:created>
  <dcterms:modified xsi:type="dcterms:W3CDTF">2023-07-31T18:41:25Z</dcterms:modified>
</cp:coreProperties>
</file>