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fred.shkurti\Desktop\"/>
    </mc:Choice>
  </mc:AlternateContent>
  <bookViews>
    <workbookView xWindow="0" yWindow="0" windowWidth="28800" windowHeight="12435"/>
  </bookViews>
  <sheets>
    <sheet name="PASH-sipas natyres" sheetId="1" r:id="rId1"/>
    <sheet name="Pasqyra  e  pozicionit  financi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0" i="2" l="1"/>
  <c r="C49" i="2"/>
  <c r="C48" i="2"/>
  <c r="C53" i="2" s="1"/>
  <c r="C60" i="2" s="1"/>
  <c r="C35" i="2"/>
  <c r="C11" i="2"/>
  <c r="C68" i="2"/>
  <c r="B68" i="2"/>
  <c r="B53" i="2"/>
  <c r="B60" i="2" s="1"/>
  <c r="C36" i="2"/>
  <c r="C41" i="2" s="1"/>
  <c r="B36" i="2"/>
  <c r="B41" i="2" s="1"/>
  <c r="C22" i="2"/>
  <c r="B22" i="2"/>
  <c r="C14" i="2"/>
  <c r="B14" i="2"/>
  <c r="B24" i="2" s="1"/>
  <c r="B43" i="2" s="1"/>
  <c r="C24" i="2" l="1"/>
  <c r="C70" i="2"/>
  <c r="B70" i="2"/>
  <c r="C43" i="2"/>
  <c r="B25" i="1"/>
  <c r="B26" i="1" s="1"/>
  <c r="C25" i="1"/>
  <c r="C27" i="1" s="1"/>
  <c r="B12" i="1"/>
  <c r="C12" i="1"/>
  <c r="B27" i="1" l="1"/>
</calcChain>
</file>

<file path=xl/sharedStrings.xml><?xml version="1.0" encoding="utf-8"?>
<sst xmlns="http://schemas.openxmlformats.org/spreadsheetml/2006/main" count="84" uniqueCount="73">
  <si>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</si>
  <si>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</si>
  <si>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</si>
  <si>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</si>
  <si>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</si>
  <si>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</si>
  <si>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</si>
  <si>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</si>
  <si>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</si>
  <si>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</si>
  <si>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</si>
  <si>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</si>
  <si>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</si>
  <si>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</si>
  <si>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</si>
  <si>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</si>
  <si>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</si>
  <si>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</si>
  <si>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</si>
  <si>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</si>
  <si>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</si>
  <si>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</si>
  <si>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</si>
  <si>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</si>
  <si>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</si>
  <si>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PASQYRA E POZICIONIT FINANCIAR</t>
  </si>
  <si>
    <t>AKTIVET</t>
  </si>
  <si>
    <t>Aktive afatshkurtra</t>
  </si>
  <si>
    <t>Mjete monetare</t>
  </si>
  <si>
    <t>Te drejta te arketueshme dhe te tjera  investime financiare</t>
  </si>
  <si>
    <t>Kerkesa te arketueshme afatshkurtra</t>
  </si>
  <si>
    <t>Te tjera te arketueshme</t>
  </si>
  <si>
    <t>Instrumenta te tjera financiare</t>
  </si>
  <si>
    <t>Te tjera aktive afatshkurtra (pershkruaj)</t>
  </si>
  <si>
    <t>Inventare</t>
  </si>
  <si>
    <t>Lende te para dhe materiale te konsumueshme</t>
  </si>
  <si>
    <t>Prodhim ne proces dhe gjysem produkte</t>
  </si>
  <si>
    <t>Produkte te gatshme</t>
  </si>
  <si>
    <t>Mallra per shitje</t>
  </si>
  <si>
    <t>Parapagesa per inventare</t>
  </si>
  <si>
    <t>Shuma aktive afatshkurtra</t>
  </si>
  <si>
    <t>Aktive afatgjata</t>
  </si>
  <si>
    <t>Aktive afatgjata financiare</t>
  </si>
  <si>
    <t>Depozita afatgjata, huadhenie dhe te tjera te ngjashme</t>
  </si>
  <si>
    <t>Deftesa te arketueshme dhe kliente afatgjate</t>
  </si>
  <si>
    <t>Aktive afatgjata materiale</t>
  </si>
  <si>
    <t>Toka dhe ndertesa</t>
  </si>
  <si>
    <t>Makineri dhe paisje</t>
  </si>
  <si>
    <t>Te tjera ne shfrytezim</t>
  </si>
  <si>
    <t>Aktive afatgjata jomateriale</t>
  </si>
  <si>
    <t>Te tjera aktive afatgjata (pershkruaj)</t>
  </si>
  <si>
    <t>Shuma aktive afatgjata</t>
  </si>
  <si>
    <t>TOTALI AKTIVEVE</t>
  </si>
  <si>
    <t>DETYRIMET DHE KAPITALI</t>
  </si>
  <si>
    <t>Detyrime afatshkurtra</t>
  </si>
  <si>
    <t>Tituj te huamarrjes afatshkurter</t>
  </si>
  <si>
    <t>Te pagueshme per aktivitetin e shfrytezimit</t>
  </si>
  <si>
    <t>Te pagueshme ndaj punonjesve, kontribute dhe te tjera te ngjashme</t>
  </si>
  <si>
    <t>Te pagueshme per detyrime tatimore</t>
  </si>
  <si>
    <t>Parapagimet e arketuara</t>
  </si>
  <si>
    <t>Te tjera detyrime afatshkurtra (pershkruaj)</t>
  </si>
  <si>
    <t>Detyrime afatgjata</t>
  </si>
  <si>
    <t>Tituj te huamarrjes agatgjate</t>
  </si>
  <si>
    <t>Te tjera detyrime afatgjata (pershkruaj)</t>
  </si>
  <si>
    <t>Shuma e detyrimeve</t>
  </si>
  <si>
    <t>Kapitali</t>
  </si>
  <si>
    <t>Kapitali i pronarit</t>
  </si>
  <si>
    <t>Rezerva (ligjore, statutore, etj)</t>
  </si>
  <si>
    <t>Fitime/(Humbje) te periudhes financiare</t>
  </si>
  <si>
    <t>Fitime/(Humbje) te mbartura</t>
  </si>
  <si>
    <t>Terheqjet e pronarit</t>
  </si>
  <si>
    <t>Shuma e Kapitalit</t>
  </si>
  <si>
    <t>TOTALI DETYRIMET DHE KAPITALI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</si>
</sst>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Tahoma"/>
      <family val="2"/>
      <charset val="238"/>
    </font>
    <font>
      <b/>
      <sz val="11"/>
      <name val="Times New Roman"/>
      <family val="1"/>
      <charset val="238"/>
    </font>
    <font>
      <i/>
      <sz val="9"/>
      <name val="Arial"/>
      <family val="2"/>
      <charset val="238"/>
    </font>
    <font>
      <sz val="9"/>
      <name val="Arial"/>
      <family val="2"/>
      <charset val="238"/>
    </font>
    <font>
      <sz val="11"/>
      <name val="Times New Roman"/>
      <family val="1"/>
    </font>
    <font>
      <i/>
      <sz val="9"/>
      <name val="Arial"/>
      <family val="2"/>
    </font>
    <font>
      <sz val="9"/>
      <name val="Times New Roman"/>
      <family val="1"/>
    </font>
    <font>
      <b/>
      <sz val="14"/>
      <name val="Arial"/>
      <family val="2"/>
      <charset val="238"/>
    </font>
    <font>
      <sz val="11"/>
      <color indexed="8"/>
      <name val="Times New Roman"/>
      <family val="1"/>
    </font>
    <font>
      <sz val="11"/>
      <color rgb="FF333333"/>
      <name val="Calibri"/>
      <family val="2"/>
      <scheme val="minor"/>
    </font>
    <font>
      <sz val="11"/>
      <color theme="1"/>
      <name val="Times New Roman"/>
      <family val="1"/>
    </font>
    <font>
      <sz val="12"/>
      <color rgb="FF33333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1" fillId="0" borderId="0" applyFont="0" applyFill="0" applyBorder="0" applyAlignment="0" applyProtection="0"/>
    <xf numFmtId="0" fontId="14" fillId="0" borderId="0"/>
  </cellStyleXfs>
  <cellXfs count="59">
    <xf numFmtId="0" fontId="0" fillId="0" borderId="0" xfId="0"/>
    <xf numFmtId="0" fontId="0" fillId="0" borderId="0" xfId="0" applyBorder="1"/>
    <xf numFmtId="0" fontId="4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9" fillId="4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 indent="3"/>
    </xf>
    <xf numFmtId="0" fontId="9" fillId="4" borderId="0" xfId="0" applyFont="1" applyFill="1" applyBorder="1" applyAlignment="1">
      <alignment vertical="center"/>
    </xf>
    <xf numFmtId="164" fontId="3" fillId="0" borderId="0" xfId="1" applyNumberFormat="1" applyFont="1"/>
    <xf numFmtId="164" fontId="12" fillId="0" borderId="0" xfId="1" applyNumberFormat="1" applyFont="1" applyBorder="1" applyAlignment="1">
      <alignment horizontal="center" vertical="center"/>
    </xf>
    <xf numFmtId="164" fontId="3" fillId="0" borderId="0" xfId="1" applyNumberFormat="1" applyFont="1" applyBorder="1"/>
    <xf numFmtId="164" fontId="12" fillId="0" borderId="0" xfId="1" applyNumberFormat="1" applyFont="1" applyBorder="1" applyAlignment="1">
      <alignment vertical="center"/>
    </xf>
    <xf numFmtId="164" fontId="13" fillId="0" borderId="0" xfId="1" applyNumberFormat="1" applyFont="1" applyBorder="1" applyAlignment="1">
      <alignment vertical="center"/>
    </xf>
    <xf numFmtId="164" fontId="13" fillId="2" borderId="0" xfId="1" applyNumberFormat="1" applyFont="1" applyFill="1" applyBorder="1" applyAlignment="1">
      <alignment vertical="center"/>
    </xf>
    <xf numFmtId="164" fontId="3" fillId="0" borderId="0" xfId="1" applyNumberFormat="1" applyFont="1" applyFill="1" applyBorder="1"/>
    <xf numFmtId="164" fontId="13" fillId="3" borderId="3" xfId="1" applyNumberFormat="1" applyFont="1" applyFill="1" applyBorder="1" applyAlignment="1">
      <alignment vertical="center"/>
    </xf>
    <xf numFmtId="164" fontId="13" fillId="0" borderId="0" xfId="1" applyNumberFormat="1" applyFont="1" applyBorder="1" applyAlignment="1">
      <alignment horizontal="left" vertical="center"/>
    </xf>
    <xf numFmtId="164" fontId="13" fillId="2" borderId="2" xfId="1" applyNumberFormat="1" applyFont="1" applyFill="1" applyBorder="1" applyAlignment="1">
      <alignment vertical="center"/>
    </xf>
    <xf numFmtId="164" fontId="13" fillId="2" borderId="1" xfId="1" applyNumberFormat="1" applyFont="1" applyFill="1" applyBorder="1" applyAlignment="1">
      <alignment vertical="center"/>
    </xf>
    <xf numFmtId="3" fontId="12" fillId="0" borderId="0" xfId="0" applyNumberFormat="1" applyFont="1" applyBorder="1" applyAlignment="1">
      <alignment horizontal="center" vertical="center"/>
    </xf>
    <xf numFmtId="0" fontId="15" fillId="0" borderId="0" xfId="2" applyFont="1" applyFill="1" applyBorder="1" applyAlignment="1">
      <alignment horizontal="left" vertical="center"/>
    </xf>
    <xf numFmtId="3" fontId="13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164" fontId="13" fillId="5" borderId="0" xfId="1" applyNumberFormat="1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64" fontId="18" fillId="5" borderId="0" xfId="1" applyNumberFormat="1" applyFont="1" applyFill="1" applyBorder="1" applyAlignment="1">
      <alignment horizontal="right" vertical="center"/>
    </xf>
    <xf numFmtId="164" fontId="18" fillId="0" borderId="0" xfId="1" applyNumberFormat="1" applyFont="1" applyBorder="1" applyAlignment="1">
      <alignment horizontal="right" vertical="center"/>
    </xf>
    <xf numFmtId="0" fontId="19" fillId="2" borderId="0" xfId="0" applyFont="1" applyFill="1" applyBorder="1" applyAlignment="1">
      <alignment vertical="center"/>
    </xf>
    <xf numFmtId="3" fontId="12" fillId="3" borderId="3" xfId="0" applyNumberFormat="1" applyFont="1" applyFill="1" applyBorder="1" applyAlignment="1">
      <alignment vertical="center"/>
    </xf>
    <xf numFmtId="3" fontId="13" fillId="3" borderId="3" xfId="0" applyNumberFormat="1" applyFont="1" applyFill="1" applyBorder="1" applyAlignment="1">
      <alignment vertical="center"/>
    </xf>
    <xf numFmtId="3" fontId="12" fillId="2" borderId="2" xfId="0" applyNumberFormat="1" applyFont="1" applyFill="1" applyBorder="1" applyAlignment="1">
      <alignment vertical="center"/>
    </xf>
    <xf numFmtId="0" fontId="20" fillId="0" borderId="0" xfId="0" applyFont="1" applyBorder="1" applyAlignment="1">
      <alignment horizontal="center" vertical="center"/>
    </xf>
    <xf numFmtId="3" fontId="13" fillId="3" borderId="0" xfId="0" applyNumberFormat="1" applyFont="1" applyFill="1" applyBorder="1" applyAlignment="1">
      <alignment vertical="center"/>
    </xf>
    <xf numFmtId="0" fontId="19" fillId="2" borderId="0" xfId="0" applyFont="1" applyFill="1" applyBorder="1" applyAlignment="1">
      <alignment horizontal="left" vertical="center"/>
    </xf>
    <xf numFmtId="0" fontId="21" fillId="0" borderId="0" xfId="0" applyFont="1" applyBorder="1" applyAlignment="1">
      <alignment horizontal="right" vertical="center"/>
    </xf>
    <xf numFmtId="0" fontId="7" fillId="6" borderId="0" xfId="0" applyFont="1" applyFill="1" applyBorder="1" applyAlignment="1">
      <alignment horizontal="left" vertical="center"/>
    </xf>
    <xf numFmtId="3" fontId="12" fillId="6" borderId="1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3" fontId="13" fillId="0" borderId="0" xfId="0" applyNumberFormat="1" applyFont="1" applyFill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left" vertical="center"/>
    </xf>
    <xf numFmtId="0" fontId="2" fillId="0" borderId="0" xfId="0" applyFont="1" applyBorder="1"/>
    <xf numFmtId="164" fontId="22" fillId="5" borderId="0" xfId="1" applyNumberFormat="1" applyFont="1" applyFill="1" applyBorder="1" applyAlignment="1" applyProtection="1">
      <alignment horizontal="right" vertical="center" wrapText="1"/>
    </xf>
    <xf numFmtId="164" fontId="18" fillId="0" borderId="0" xfId="1" applyNumberFormat="1" applyFont="1" applyBorder="1" applyAlignment="1">
      <alignment vertical="center"/>
    </xf>
    <xf numFmtId="37" fontId="24" fillId="5" borderId="0" xfId="0" applyNumberFormat="1" applyFont="1" applyFill="1" applyBorder="1" applyAlignment="1"/>
    <xf numFmtId="37" fontId="24" fillId="5" borderId="0" xfId="0" applyNumberFormat="1" applyFont="1" applyFill="1" applyBorder="1"/>
    <xf numFmtId="3" fontId="25" fillId="0" borderId="0" xfId="0" applyNumberFormat="1" applyFont="1" applyBorder="1" applyAlignment="1"/>
    <xf numFmtId="164" fontId="18" fillId="5" borderId="0" xfId="1" applyNumberFormat="1" applyFont="1" applyFill="1" applyBorder="1" applyAlignment="1">
      <alignment vertical="center"/>
    </xf>
    <xf numFmtId="164" fontId="23" fillId="5" borderId="0" xfId="1" applyNumberFormat="1" applyFont="1" applyFill="1" applyBorder="1" applyAlignment="1">
      <alignment horizontal="right" vertical="center"/>
    </xf>
    <xf numFmtId="37" fontId="1" fillId="5" borderId="0" xfId="0" applyNumberFormat="1" applyFont="1" applyFill="1" applyBorder="1" applyAlignment="1">
      <alignment horizontal="right"/>
    </xf>
    <xf numFmtId="0" fontId="10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0" fontId="10" fillId="0" borderId="0" xfId="0" applyFont="1" applyBorder="1" applyAlignment="1">
      <alignment horizontal="left"/>
    </xf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C30"/>
  <sheetViews>
    <sheetView tabSelected="1" workbookViewId="0">
      <selection activeCell="C28" sqref="C28"/>
    </sheetView>
  </sheetViews>
  <sheetFormatPr defaultRowHeight="15" x14ac:dyDescent="0.25"/>
  <cols>
    <col min="1" max="1" width="72.28515625" customWidth="1"/>
    <col min="2" max="2" width="12.85546875" style="11" customWidth="1"/>
    <col min="3" max="3" width="14.7109375" style="11" customWidth="1"/>
    <col min="6" max="6" width="12.140625" customWidth="1"/>
  </cols>
  <sheetData>
    <row r="2" spans="1:3" ht="15" customHeight="1" x14ac:dyDescent="0.25">
      <c r="A2" s="56" t="s">
        <v>24</v>
      </c>
      <c r="B2" s="12" t="s">
        <v>23</v>
      </c>
      <c r="C2" s="12" t="s">
        <v>23</v>
      </c>
    </row>
    <row r="3" spans="1:3" ht="15" customHeight="1" x14ac:dyDescent="0.25">
      <c r="A3" s="57"/>
      <c r="B3" s="12" t="s">
        <v>22</v>
      </c>
      <c r="C3" s="12" t="s">
        <v>21</v>
      </c>
    </row>
    <row r="4" spans="1:3" x14ac:dyDescent="0.25">
      <c r="A4" s="10" t="s">
        <v>20</v>
      </c>
      <c r="B4" s="13"/>
      <c r="C4" s="13"/>
    </row>
    <row r="5" spans="1:3" x14ac:dyDescent="0.25">
      <c r="B5" s="14"/>
      <c r="C5" s="13"/>
    </row>
    <row r="6" spans="1:3" x14ac:dyDescent="0.25">
      <c r="A6" s="6" t="s">
        <v>19</v>
      </c>
      <c r="B6" s="29">
        <v>44156757</v>
      </c>
      <c r="C6" s="48">
        <v>37212578</v>
      </c>
    </row>
    <row r="7" spans="1:3" x14ac:dyDescent="0.25">
      <c r="A7" s="6" t="s">
        <v>18</v>
      </c>
      <c r="B7" s="13"/>
      <c r="C7" s="13"/>
    </row>
    <row r="8" spans="1:3" x14ac:dyDescent="0.25">
      <c r="A8" s="6" t="s">
        <v>17</v>
      </c>
      <c r="B8" s="13"/>
      <c r="C8" s="13"/>
    </row>
    <row r="9" spans="1:3" x14ac:dyDescent="0.25">
      <c r="A9" s="6" t="s">
        <v>16</v>
      </c>
      <c r="B9" s="13"/>
      <c r="C9" s="13"/>
    </row>
    <row r="10" spans="1:3" x14ac:dyDescent="0.25">
      <c r="A10" s="6" t="s">
        <v>15</v>
      </c>
      <c r="B10" s="15"/>
      <c r="C10" s="13"/>
    </row>
    <row r="11" spans="1:3" x14ac:dyDescent="0.25">
      <c r="A11" s="6" t="s">
        <v>14</v>
      </c>
      <c r="B11" s="15"/>
      <c r="C11" s="13"/>
    </row>
    <row r="12" spans="1:3" x14ac:dyDescent="0.25">
      <c r="A12" s="6" t="s">
        <v>13</v>
      </c>
      <c r="B12" s="16">
        <f>SUM(B13:B14)</f>
        <v>-38786542</v>
      </c>
      <c r="C12" s="16">
        <f>SUM(C13:C14)</f>
        <v>-29879482</v>
      </c>
    </row>
    <row r="13" spans="1:3" x14ac:dyDescent="0.25">
      <c r="A13" s="9" t="s">
        <v>12</v>
      </c>
      <c r="B13" s="15">
        <v>-33236111</v>
      </c>
      <c r="C13" s="13">
        <v>-25603669</v>
      </c>
    </row>
    <row r="14" spans="1:3" x14ac:dyDescent="0.25">
      <c r="A14" s="9" t="s">
        <v>11</v>
      </c>
      <c r="B14" s="15">
        <v>-5550431</v>
      </c>
      <c r="C14" s="13">
        <v>-4275813</v>
      </c>
    </row>
    <row r="15" spans="1:3" x14ac:dyDescent="0.25">
      <c r="A15" s="6" t="s">
        <v>10</v>
      </c>
      <c r="B15" s="15">
        <v>-103102</v>
      </c>
      <c r="C15" s="13"/>
    </row>
    <row r="16" spans="1:3" x14ac:dyDescent="0.25">
      <c r="A16" s="6" t="s">
        <v>9</v>
      </c>
      <c r="B16" s="15">
        <v>-4756161</v>
      </c>
      <c r="C16" s="17">
        <v>-5653096</v>
      </c>
    </row>
    <row r="17" spans="1:3" x14ac:dyDescent="0.25">
      <c r="A17" s="7" t="s">
        <v>8</v>
      </c>
      <c r="B17" s="29">
        <v>510952</v>
      </c>
      <c r="C17" s="48">
        <v>1680354</v>
      </c>
    </row>
    <row r="18" spans="1:3" x14ac:dyDescent="0.25">
      <c r="A18" s="4"/>
      <c r="B18" s="15"/>
      <c r="C18" s="15"/>
    </row>
    <row r="19" spans="1:3" x14ac:dyDescent="0.25">
      <c r="A19" s="8" t="s">
        <v>7</v>
      </c>
      <c r="B19" s="14"/>
      <c r="C19" s="13"/>
    </row>
    <row r="20" spans="1:3" x14ac:dyDescent="0.25">
      <c r="A20" s="5" t="s">
        <v>6</v>
      </c>
      <c r="B20" s="14"/>
      <c r="C20" s="13"/>
    </row>
    <row r="21" spans="1:3" x14ac:dyDescent="0.25">
      <c r="A21" s="6" t="s">
        <v>5</v>
      </c>
      <c r="B21" s="15"/>
      <c r="C21" s="13"/>
    </row>
    <row r="22" spans="1:3" x14ac:dyDescent="0.25">
      <c r="A22" s="6" t="s">
        <v>4</v>
      </c>
      <c r="B22" s="15"/>
      <c r="C22" s="13"/>
    </row>
    <row r="23" spans="1:3" x14ac:dyDescent="0.25">
      <c r="A23" s="4" t="s">
        <v>3</v>
      </c>
      <c r="B23" s="18"/>
      <c r="C23" s="18"/>
    </row>
    <row r="24" spans="1:3" x14ac:dyDescent="0.25">
      <c r="A24" s="2"/>
      <c r="B24" s="19"/>
      <c r="C24" s="13"/>
    </row>
    <row r="25" spans="1:3" ht="15.75" thickBot="1" x14ac:dyDescent="0.3">
      <c r="A25" s="2" t="s">
        <v>2</v>
      </c>
      <c r="B25" s="20">
        <f>B17</f>
        <v>510952</v>
      </c>
      <c r="C25" s="20">
        <f>C17</f>
        <v>1680354</v>
      </c>
    </row>
    <row r="26" spans="1:3" x14ac:dyDescent="0.25">
      <c r="A26" s="3" t="s">
        <v>1</v>
      </c>
      <c r="B26" s="15">
        <f>B25*0.15</f>
        <v>76642.8</v>
      </c>
      <c r="C26" s="13">
        <v>252053</v>
      </c>
    </row>
    <row r="27" spans="1:3" ht="15.75" thickBot="1" x14ac:dyDescent="0.3">
      <c r="A27" s="2" t="s">
        <v>0</v>
      </c>
      <c r="B27" s="21">
        <f>B25-B26</f>
        <v>434309.2</v>
      </c>
      <c r="C27" s="21">
        <f>C25-C26</f>
        <v>1428301</v>
      </c>
    </row>
    <row r="28" spans="1:3" ht="15.75" thickTop="1" x14ac:dyDescent="0.25">
      <c r="A28" s="1"/>
      <c r="B28" s="13"/>
      <c r="C28" s="13"/>
    </row>
    <row r="29" spans="1:3" x14ac:dyDescent="0.25">
      <c r="A29" s="1"/>
      <c r="B29" s="13"/>
      <c r="C29" s="13"/>
    </row>
    <row r="30" spans="1:3" x14ac:dyDescent="0.25">
      <c r="A30" s="1"/>
      <c r="B30" s="13"/>
      <c r="C30" s="13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71"/>
  <sheetViews>
    <sheetView topLeftCell="A46" workbookViewId="0">
      <selection activeCell="C72" sqref="C72"/>
    </sheetView>
  </sheetViews>
  <sheetFormatPr defaultRowHeight="15" x14ac:dyDescent="0.25"/>
  <cols>
    <col min="1" max="1" width="51" customWidth="1"/>
    <col min="2" max="2" width="16.28515625" customWidth="1"/>
    <col min="3" max="3" width="17.42578125" customWidth="1"/>
  </cols>
  <sheetData>
    <row r="2" spans="1:3" ht="15" customHeight="1" x14ac:dyDescent="0.25">
      <c r="A2" s="58" t="s">
        <v>25</v>
      </c>
      <c r="B2" s="22" t="s">
        <v>23</v>
      </c>
      <c r="C2" s="22" t="s">
        <v>23</v>
      </c>
    </row>
    <row r="3" spans="1:3" ht="15" customHeight="1" x14ac:dyDescent="0.25">
      <c r="A3" s="58"/>
      <c r="B3" s="22" t="s">
        <v>22</v>
      </c>
      <c r="C3" s="22" t="s">
        <v>21</v>
      </c>
    </row>
    <row r="4" spans="1:3" x14ac:dyDescent="0.25">
      <c r="A4" s="23" t="s">
        <v>26</v>
      </c>
      <c r="B4" s="24"/>
      <c r="C4" s="24"/>
    </row>
    <row r="5" spans="1:3" x14ac:dyDescent="0.25">
      <c r="A5" s="23" t="s">
        <v>27</v>
      </c>
      <c r="B5" s="24"/>
      <c r="C5" s="24"/>
    </row>
    <row r="6" spans="1:3" x14ac:dyDescent="0.25">
      <c r="A6" s="23"/>
      <c r="B6" s="24"/>
      <c r="C6" s="24"/>
    </row>
    <row r="7" spans="1:3" x14ac:dyDescent="0.25">
      <c r="A7" s="25" t="s">
        <v>28</v>
      </c>
      <c r="B7" s="29">
        <v>252834</v>
      </c>
      <c r="C7" s="30">
        <v>303739</v>
      </c>
    </row>
    <row r="8" spans="1:3" x14ac:dyDescent="0.25">
      <c r="A8" s="27"/>
      <c r="B8" s="24"/>
      <c r="C8" s="24"/>
    </row>
    <row r="9" spans="1:3" x14ac:dyDescent="0.25">
      <c r="A9" s="25" t="s">
        <v>29</v>
      </c>
      <c r="B9" s="24"/>
      <c r="C9" s="24"/>
    </row>
    <row r="10" spans="1:3" x14ac:dyDescent="0.25">
      <c r="A10" s="28" t="s">
        <v>30</v>
      </c>
      <c r="B10" s="54">
        <v>4632199</v>
      </c>
      <c r="C10" s="55">
        <v>4481464</v>
      </c>
    </row>
    <row r="11" spans="1:3" x14ac:dyDescent="0.25">
      <c r="A11" s="28" t="s">
        <v>31</v>
      </c>
      <c r="B11" s="26">
        <v>1310542</v>
      </c>
      <c r="C11" s="55">
        <f>461349+109605</f>
        <v>570954</v>
      </c>
    </row>
    <row r="12" spans="1:3" x14ac:dyDescent="0.25">
      <c r="A12" s="28" t="s">
        <v>32</v>
      </c>
      <c r="B12" s="24"/>
      <c r="C12" s="24"/>
    </row>
    <row r="13" spans="1:3" x14ac:dyDescent="0.25">
      <c r="A13" s="31" t="s">
        <v>33</v>
      </c>
      <c r="B13" s="24"/>
      <c r="C13" s="24"/>
    </row>
    <row r="14" spans="1:3" x14ac:dyDescent="0.25">
      <c r="A14" s="4" t="s">
        <v>3</v>
      </c>
      <c r="B14" s="32">
        <f>SUM(B10:B13)</f>
        <v>5942741</v>
      </c>
      <c r="C14" s="32">
        <f>SUM(C10:C13)</f>
        <v>5052418</v>
      </c>
    </row>
    <row r="15" spans="1:3" x14ac:dyDescent="0.25">
      <c r="A15" s="27"/>
      <c r="B15" s="24"/>
      <c r="C15" s="24"/>
    </row>
    <row r="16" spans="1:3" x14ac:dyDescent="0.25">
      <c r="A16" s="25" t="s">
        <v>34</v>
      </c>
      <c r="B16" s="24"/>
      <c r="C16" s="24"/>
    </row>
    <row r="17" spans="1:3" x14ac:dyDescent="0.25">
      <c r="A17" s="28" t="s">
        <v>35</v>
      </c>
      <c r="B17" s="24"/>
      <c r="C17" s="24"/>
    </row>
    <row r="18" spans="1:3" x14ac:dyDescent="0.25">
      <c r="A18" s="28" t="s">
        <v>36</v>
      </c>
      <c r="B18" s="24"/>
      <c r="C18" s="24"/>
    </row>
    <row r="19" spans="1:3" x14ac:dyDescent="0.25">
      <c r="A19" s="28" t="s">
        <v>37</v>
      </c>
      <c r="B19" s="24"/>
      <c r="C19" s="26"/>
    </row>
    <row r="20" spans="1:3" x14ac:dyDescent="0.25">
      <c r="A20" s="28" t="s">
        <v>38</v>
      </c>
      <c r="B20" s="24"/>
      <c r="C20" s="24"/>
    </row>
    <row r="21" spans="1:3" x14ac:dyDescent="0.25">
      <c r="A21" s="28" t="s">
        <v>39</v>
      </c>
      <c r="B21" s="24"/>
      <c r="C21" s="24"/>
    </row>
    <row r="22" spans="1:3" x14ac:dyDescent="0.25">
      <c r="A22" s="4" t="s">
        <v>3</v>
      </c>
      <c r="B22" s="33">
        <f>SUM(B19:B21)</f>
        <v>0</v>
      </c>
      <c r="C22" s="33">
        <f>SUM(C19:C21)</f>
        <v>0</v>
      </c>
    </row>
    <row r="23" spans="1:3" x14ac:dyDescent="0.25">
      <c r="A23" s="4"/>
      <c r="B23" s="24"/>
      <c r="C23" s="24"/>
    </row>
    <row r="24" spans="1:3" ht="15.75" thickBot="1" x14ac:dyDescent="0.3">
      <c r="A24" s="4" t="s">
        <v>40</v>
      </c>
      <c r="B24" s="34">
        <f>B7+B14+B22</f>
        <v>6195575</v>
      </c>
      <c r="C24" s="34">
        <f>C7+C14+C22</f>
        <v>5356157</v>
      </c>
    </row>
    <row r="25" spans="1:3" x14ac:dyDescent="0.25">
      <c r="A25" s="35"/>
      <c r="B25" s="24"/>
      <c r="C25" s="24"/>
    </row>
    <row r="26" spans="1:3" x14ac:dyDescent="0.25">
      <c r="A26" s="23" t="s">
        <v>41</v>
      </c>
      <c r="B26" s="24"/>
      <c r="C26" s="24"/>
    </row>
    <row r="27" spans="1:3" x14ac:dyDescent="0.25">
      <c r="A27" s="25" t="s">
        <v>42</v>
      </c>
      <c r="B27" s="24"/>
      <c r="C27" s="24"/>
    </row>
    <row r="28" spans="1:3" x14ac:dyDescent="0.25">
      <c r="A28" s="28" t="s">
        <v>43</v>
      </c>
      <c r="B28" s="24"/>
      <c r="C28" s="24"/>
    </row>
    <row r="29" spans="1:3" x14ac:dyDescent="0.25">
      <c r="A29" s="28" t="s">
        <v>44</v>
      </c>
      <c r="B29" s="24"/>
      <c r="C29" s="24"/>
    </row>
    <row r="30" spans="1:3" x14ac:dyDescent="0.25">
      <c r="A30" s="4" t="s">
        <v>3</v>
      </c>
      <c r="B30" s="33"/>
      <c r="C30" s="33"/>
    </row>
    <row r="31" spans="1:3" x14ac:dyDescent="0.25">
      <c r="A31" s="35"/>
      <c r="B31" s="24"/>
      <c r="C31" s="24"/>
    </row>
    <row r="32" spans="1:3" x14ac:dyDescent="0.25">
      <c r="A32" s="25" t="s">
        <v>45</v>
      </c>
      <c r="B32" s="24"/>
      <c r="C32" s="24"/>
    </row>
    <row r="33" spans="1:3" x14ac:dyDescent="0.25">
      <c r="A33" s="28" t="s">
        <v>46</v>
      </c>
      <c r="B33" s="24"/>
      <c r="C33" s="24"/>
    </row>
    <row r="34" spans="1:3" x14ac:dyDescent="0.25">
      <c r="A34" s="28" t="s">
        <v>47</v>
      </c>
      <c r="B34" s="51">
        <v>831740</v>
      </c>
      <c r="C34" s="51">
        <v>196667</v>
      </c>
    </row>
    <row r="35" spans="1:3" x14ac:dyDescent="0.25">
      <c r="A35" s="28" t="s">
        <v>48</v>
      </c>
      <c r="B35" s="51"/>
      <c r="C35" s="51">
        <f>65833+20139</f>
        <v>85972</v>
      </c>
    </row>
    <row r="36" spans="1:3" x14ac:dyDescent="0.25">
      <c r="A36" s="4" t="s">
        <v>3</v>
      </c>
      <c r="B36" s="36">
        <f>SUM(B34:B35)</f>
        <v>831740</v>
      </c>
      <c r="C36" s="36">
        <f>SUM(C34:C35)</f>
        <v>282639</v>
      </c>
    </row>
    <row r="37" spans="1:3" x14ac:dyDescent="0.25">
      <c r="A37" s="4"/>
      <c r="B37" s="24"/>
      <c r="C37" s="24"/>
    </row>
    <row r="38" spans="1:3" x14ac:dyDescent="0.25">
      <c r="A38" s="25" t="s">
        <v>49</v>
      </c>
      <c r="B38" s="33"/>
      <c r="C38" s="33"/>
    </row>
    <row r="39" spans="1:3" x14ac:dyDescent="0.25">
      <c r="A39" s="37" t="s">
        <v>50</v>
      </c>
      <c r="B39" s="36"/>
      <c r="C39" s="36"/>
    </row>
    <row r="40" spans="1:3" x14ac:dyDescent="0.25">
      <c r="A40" s="25"/>
      <c r="B40" s="24"/>
      <c r="C40" s="24"/>
    </row>
    <row r="41" spans="1:3" ht="15.75" thickBot="1" x14ac:dyDescent="0.3">
      <c r="A41" s="4" t="s">
        <v>51</v>
      </c>
      <c r="B41" s="34">
        <f>B36</f>
        <v>831740</v>
      </c>
      <c r="C41" s="34">
        <f>C36</f>
        <v>282639</v>
      </c>
    </row>
    <row r="42" spans="1:3" ht="18" x14ac:dyDescent="0.25">
      <c r="A42" s="38"/>
      <c r="B42" s="24"/>
      <c r="C42" s="24"/>
    </row>
    <row r="43" spans="1:3" ht="15.75" thickBot="1" x14ac:dyDescent="0.3">
      <c r="A43" s="39" t="s">
        <v>52</v>
      </c>
      <c r="B43" s="40">
        <f>B24+B41</f>
        <v>7027315</v>
      </c>
      <c r="C43" s="40">
        <f>C24+C41</f>
        <v>5638796</v>
      </c>
    </row>
    <row r="44" spans="1:3" ht="15.75" thickTop="1" x14ac:dyDescent="0.25">
      <c r="A44" s="41"/>
      <c r="B44" s="42"/>
      <c r="C44" s="42"/>
    </row>
    <row r="45" spans="1:3" x14ac:dyDescent="0.25">
      <c r="A45" s="23" t="s">
        <v>53</v>
      </c>
      <c r="B45" s="42"/>
      <c r="C45" s="42"/>
    </row>
    <row r="46" spans="1:3" x14ac:dyDescent="0.25">
      <c r="A46" s="25" t="s">
        <v>54</v>
      </c>
      <c r="B46" s="24"/>
      <c r="C46" s="24"/>
    </row>
    <row r="47" spans="1:3" x14ac:dyDescent="0.25">
      <c r="A47" s="28" t="s">
        <v>55</v>
      </c>
      <c r="B47" s="50">
        <v>824945</v>
      </c>
      <c r="C47" s="51">
        <v>75217</v>
      </c>
    </row>
    <row r="48" spans="1:3" ht="15.75" x14ac:dyDescent="0.25">
      <c r="A48" s="28" t="s">
        <v>56</v>
      </c>
      <c r="B48" s="52">
        <v>147689</v>
      </c>
      <c r="C48" s="51">
        <f>2744649+533572</f>
        <v>3278221</v>
      </c>
    </row>
    <row r="49" spans="1:4" x14ac:dyDescent="0.25">
      <c r="A49" s="28" t="s">
        <v>57</v>
      </c>
      <c r="B49" s="53">
        <v>4042065</v>
      </c>
      <c r="C49" s="51">
        <f>160312+101619+98.86</f>
        <v>262029.86</v>
      </c>
    </row>
    <row r="50" spans="1:4" x14ac:dyDescent="0.25">
      <c r="A50" s="28" t="s">
        <v>58</v>
      </c>
      <c r="B50" s="53">
        <v>205747</v>
      </c>
      <c r="C50" s="51">
        <f>587313+63456</f>
        <v>650769</v>
      </c>
    </row>
    <row r="51" spans="1:4" x14ac:dyDescent="0.25">
      <c r="A51" s="28" t="s">
        <v>59</v>
      </c>
      <c r="B51" s="24"/>
      <c r="C51" s="24"/>
    </row>
    <row r="52" spans="1:4" x14ac:dyDescent="0.25">
      <c r="A52" s="31" t="s">
        <v>60</v>
      </c>
      <c r="B52" s="24"/>
      <c r="C52" s="24"/>
    </row>
    <row r="53" spans="1:4" x14ac:dyDescent="0.25">
      <c r="A53" s="4" t="s">
        <v>3</v>
      </c>
      <c r="B53" s="32">
        <f>SUM(B47:B52)</f>
        <v>5220446</v>
      </c>
      <c r="C53" s="32">
        <f>SUM(C47:C52)</f>
        <v>4266236.8599999994</v>
      </c>
    </row>
    <row r="54" spans="1:4" x14ac:dyDescent="0.25">
      <c r="A54" s="43"/>
      <c r="B54" s="24"/>
      <c r="C54" s="24"/>
    </row>
    <row r="55" spans="1:4" x14ac:dyDescent="0.25">
      <c r="A55" s="25" t="s">
        <v>61</v>
      </c>
      <c r="B55" s="24"/>
      <c r="C55" s="24"/>
    </row>
    <row r="56" spans="1:4" x14ac:dyDescent="0.25">
      <c r="A56" s="28" t="s">
        <v>62</v>
      </c>
      <c r="B56" s="44"/>
      <c r="C56" s="44"/>
      <c r="D56" s="45"/>
    </row>
    <row r="57" spans="1:4" x14ac:dyDescent="0.25">
      <c r="A57" s="37" t="s">
        <v>63</v>
      </c>
      <c r="B57" s="44"/>
      <c r="C57" s="44"/>
      <c r="D57" s="45"/>
    </row>
    <row r="58" spans="1:4" x14ac:dyDescent="0.25">
      <c r="A58" s="4" t="s">
        <v>3</v>
      </c>
      <c r="B58" s="33"/>
      <c r="C58" s="33"/>
    </row>
    <row r="59" spans="1:4" x14ac:dyDescent="0.25">
      <c r="A59" s="4"/>
      <c r="B59" s="24"/>
      <c r="C59" s="24"/>
    </row>
    <row r="60" spans="1:4" ht="15.75" thickBot="1" x14ac:dyDescent="0.3">
      <c r="A60" s="4" t="s">
        <v>64</v>
      </c>
      <c r="B60" s="34">
        <f>B53</f>
        <v>5220446</v>
      </c>
      <c r="C60" s="34">
        <f>C53</f>
        <v>4266236.8599999994</v>
      </c>
    </row>
    <row r="61" spans="1:4" x14ac:dyDescent="0.25">
      <c r="A61" s="43"/>
      <c r="B61" s="24"/>
      <c r="C61" s="24"/>
    </row>
    <row r="62" spans="1:4" x14ac:dyDescent="0.25">
      <c r="A62" s="25" t="s">
        <v>65</v>
      </c>
      <c r="B62" s="24"/>
      <c r="C62" s="24"/>
    </row>
    <row r="63" spans="1:4" x14ac:dyDescent="0.25">
      <c r="A63" s="46" t="s">
        <v>66</v>
      </c>
      <c r="B63" s="49">
        <v>100000</v>
      </c>
      <c r="C63" s="30">
        <v>100000</v>
      </c>
    </row>
    <row r="64" spans="1:4" x14ac:dyDescent="0.25">
      <c r="A64" s="46" t="s">
        <v>67</v>
      </c>
      <c r="B64" s="24"/>
      <c r="C64" s="24"/>
    </row>
    <row r="65" spans="1:3" x14ac:dyDescent="0.25">
      <c r="A65" s="46" t="s">
        <v>68</v>
      </c>
      <c r="B65" s="49">
        <v>434310</v>
      </c>
      <c r="C65" s="30">
        <v>1428301</v>
      </c>
    </row>
    <row r="66" spans="1:3" x14ac:dyDescent="0.25">
      <c r="A66" s="46" t="s">
        <v>69</v>
      </c>
      <c r="B66" s="49">
        <v>1272559</v>
      </c>
      <c r="C66" s="30">
        <v>-155742</v>
      </c>
    </row>
    <row r="67" spans="1:3" x14ac:dyDescent="0.25">
      <c r="A67" s="46" t="s">
        <v>70</v>
      </c>
      <c r="B67" s="24"/>
      <c r="C67" s="24"/>
    </row>
    <row r="68" spans="1:3" ht="15.75" thickBot="1" x14ac:dyDescent="0.3">
      <c r="A68" s="4" t="s">
        <v>71</v>
      </c>
      <c r="B68" s="34">
        <f>SUM(B63:B67)</f>
        <v>1806869</v>
      </c>
      <c r="C68" s="34">
        <f>SUM(C63:C67)</f>
        <v>1372559</v>
      </c>
    </row>
    <row r="69" spans="1:3" x14ac:dyDescent="0.25">
      <c r="A69" s="1"/>
      <c r="B69" s="47"/>
      <c r="C69" s="47"/>
    </row>
    <row r="70" spans="1:3" ht="15.75" thickBot="1" x14ac:dyDescent="0.3">
      <c r="A70" s="39" t="s">
        <v>72</v>
      </c>
      <c r="B70" s="40">
        <f>B60+B68</f>
        <v>7027315</v>
      </c>
      <c r="C70" s="40">
        <f>C60+C68</f>
        <v>5638795.8599999994</v>
      </c>
    </row>
    <row r="71" spans="1:3" ht="15.75" thickTop="1" x14ac:dyDescent="0.25"/>
  </sheetData>
  <mergeCells count="1">
    <mergeCell ref="A2: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PASH-sipas natyres</vt:lpstr>
      <vt:lpstr>Pasqyra  e  pozicionit  financi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Alfred Shkurti</cp:lastModifiedBy>
  <dcterms:created xsi:type="dcterms:W3CDTF">2018-06-20T15:30:23Z</dcterms:created>
  <dcterms:modified xsi:type="dcterms:W3CDTF">2023-04-18T06:28:58Z</dcterms:modified>
</cp:coreProperties>
</file>