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5" yWindow="4455" windowWidth="15330" windowHeight="4500" tabRatio="823"/>
  </bookViews>
  <sheets>
    <sheet name="Kop" sheetId="1" r:id="rId1"/>
    <sheet name="Aktivet" sheetId="4" r:id="rId2"/>
    <sheet name="Pasivet" sheetId="14" r:id="rId3"/>
    <sheet name="Rez" sheetId="15" r:id="rId4"/>
    <sheet name="Fluksi" sheetId="17" r:id="rId5"/>
    <sheet name="Kapitali" sheetId="19" r:id="rId6"/>
    <sheet name="Shen.Spjeg_1" sheetId="22" r:id="rId7"/>
    <sheet name="Shen.Spjeg_2" sheetId="23" r:id="rId8"/>
    <sheet name="Shen.Spjeg_3" sheetId="25" r:id="rId9"/>
    <sheet name="Dek" sheetId="30" r:id="rId10"/>
  </sheets>
  <externalReferences>
    <externalReference r:id="rId11"/>
  </externalReferences>
  <calcPr calcId="124519"/>
</workbook>
</file>

<file path=xl/calcChain.xml><?xml version="1.0" encoding="utf-8"?>
<calcChain xmlns="http://schemas.openxmlformats.org/spreadsheetml/2006/main">
  <c r="C27" i="25"/>
  <c r="C21"/>
  <c r="C8"/>
  <c r="E34" i="23"/>
  <c r="E29"/>
  <c r="E7"/>
  <c r="E10" s="1"/>
  <c r="H20" i="19"/>
  <c r="G20"/>
  <c r="H10"/>
  <c r="C22" i="17"/>
  <c r="C9"/>
  <c r="C5"/>
  <c r="C11" i="15"/>
  <c r="C9"/>
  <c r="C8"/>
  <c r="D16" i="14"/>
  <c r="C16" i="17" l="1"/>
  <c r="C16" i="15"/>
  <c r="D1"/>
  <c r="C1"/>
  <c r="E1" i="14"/>
  <c r="D1"/>
  <c r="C7" i="15" l="1"/>
  <c r="D7" l="1"/>
  <c r="E14" i="23" l="1"/>
  <c r="G4" i="19" l="1"/>
  <c r="B4"/>
  <c r="D22" i="17" l="1"/>
  <c r="D16"/>
  <c r="D9"/>
  <c r="D16" i="15"/>
  <c r="D21" s="1"/>
  <c r="D12"/>
  <c r="D13" s="1"/>
  <c r="E30" i="14"/>
  <c r="E21"/>
  <c r="E8"/>
  <c r="E5"/>
  <c r="E27" i="4"/>
  <c r="E25" s="1"/>
  <c r="E14"/>
  <c r="E8"/>
  <c r="E4"/>
  <c r="D23" i="17" l="1"/>
  <c r="D25" s="1"/>
  <c r="E3" i="14"/>
  <c r="E28" s="1"/>
  <c r="E3" i="4"/>
  <c r="E36" s="1"/>
  <c r="D22" i="15"/>
  <c r="D24" s="1"/>
  <c r="E18" i="19"/>
  <c r="E41" i="14"/>
  <c r="D21" l="1"/>
  <c r="C24" i="25"/>
  <c r="D5" i="14"/>
  <c r="C13" i="19"/>
  <c r="C20" s="1"/>
  <c r="D13"/>
  <c r="D20" s="1"/>
  <c r="E13"/>
  <c r="F13"/>
  <c r="F20" s="1"/>
  <c r="G13"/>
  <c r="I13"/>
  <c r="I20" s="1"/>
  <c r="B13"/>
  <c r="B20" s="1"/>
  <c r="E20"/>
  <c r="H4"/>
  <c r="J4" s="1"/>
  <c r="H5"/>
  <c r="J5" s="1"/>
  <c r="H6"/>
  <c r="J6" s="1"/>
  <c r="H7"/>
  <c r="J7" s="1"/>
  <c r="H8"/>
  <c r="J8" s="1"/>
  <c r="H9"/>
  <c r="J9" s="1"/>
  <c r="J10"/>
  <c r="H11"/>
  <c r="J11" s="1"/>
  <c r="H12"/>
  <c r="J12" s="1"/>
  <c r="H14"/>
  <c r="J14" s="1"/>
  <c r="H15"/>
  <c r="J15" s="1"/>
  <c r="H17"/>
  <c r="J17" s="1"/>
  <c r="H18"/>
  <c r="J18" s="1"/>
  <c r="H19"/>
  <c r="J19" s="1"/>
  <c r="C23" i="17"/>
  <c r="C21" i="15"/>
  <c r="C12"/>
  <c r="C13" s="1"/>
  <c r="D27" i="4"/>
  <c r="D25" s="1"/>
  <c r="D14"/>
  <c r="D8"/>
  <c r="C22" i="15" l="1"/>
  <c r="C24" s="1"/>
  <c r="G16" i="19" s="1"/>
  <c r="H16" s="1"/>
  <c r="J16" s="1"/>
  <c r="H13"/>
  <c r="C25" i="17"/>
  <c r="J13" i="19"/>
  <c r="J20" l="1"/>
  <c r="D5" i="4" l="1"/>
  <c r="D4" s="1"/>
  <c r="D3" s="1"/>
  <c r="D36" s="1"/>
  <c r="D15" i="14"/>
  <c r="D9"/>
  <c r="D18" l="1"/>
  <c r="D11"/>
  <c r="D10"/>
  <c r="D8" s="1"/>
  <c r="D3" s="1"/>
  <c r="D28" s="1"/>
  <c r="D40" l="1"/>
  <c r="D30" s="1"/>
  <c r="D41" s="1"/>
</calcChain>
</file>

<file path=xl/comments1.xml><?xml version="1.0" encoding="utf-8"?>
<comments xmlns="http://schemas.openxmlformats.org/spreadsheetml/2006/main">
  <authors>
    <author>pc</author>
  </authors>
  <commentList>
    <comment ref="C5" authorId="0">
      <text>
        <r>
          <rPr>
            <b/>
            <sz val="8"/>
            <color indexed="81"/>
            <rFont val="Tahoma"/>
            <family val="2"/>
          </rPr>
          <t>401+421+431+628+657</t>
        </r>
      </text>
    </comment>
    <comment ref="D5" authorId="0">
      <text>
        <r>
          <rPr>
            <b/>
            <sz val="8"/>
            <color indexed="81"/>
            <rFont val="Tahoma"/>
            <family val="2"/>
          </rPr>
          <t>401+421+431+628+657</t>
        </r>
      </text>
    </comment>
    <comment ref="C6" authorId="0">
      <text>
        <r>
          <rPr>
            <b/>
            <sz val="8"/>
            <color indexed="81"/>
            <rFont val="Tahoma"/>
            <family val="2"/>
          </rPr>
          <t>461+767+767+769</t>
        </r>
      </text>
    </comment>
    <comment ref="D6" authorId="0">
      <text>
        <r>
          <rPr>
            <b/>
            <sz val="8"/>
            <color indexed="81"/>
            <rFont val="Tahoma"/>
            <family val="2"/>
          </rPr>
          <t>461+767+767+769</t>
        </r>
      </text>
    </comment>
    <comment ref="C7" authorId="0">
      <text>
        <r>
          <rPr>
            <b/>
            <sz val="8"/>
            <color indexed="81"/>
            <rFont val="Tahoma"/>
            <family val="2"/>
          </rPr>
          <t>461</t>
        </r>
      </text>
    </comment>
    <comment ref="D7" authorId="0">
      <text>
        <r>
          <rPr>
            <b/>
            <sz val="8"/>
            <color indexed="81"/>
            <rFont val="Tahoma"/>
            <family val="2"/>
          </rPr>
          <t>461</t>
        </r>
      </text>
    </comment>
    <comment ref="C8" authorId="0">
      <text>
        <r>
          <rPr>
            <b/>
            <sz val="8"/>
            <color indexed="81"/>
            <rFont val="Tahoma"/>
            <family val="2"/>
          </rPr>
          <t>438+442+449+4491</t>
        </r>
      </text>
    </comment>
    <comment ref="D8" authorId="0">
      <text>
        <r>
          <rPr>
            <b/>
            <sz val="8"/>
            <color indexed="81"/>
            <rFont val="Tahoma"/>
            <family val="2"/>
          </rPr>
          <t>438+442+449+4491</t>
        </r>
      </text>
    </comment>
    <comment ref="C15" authorId="0">
      <text>
        <r>
          <rPr>
            <b/>
            <sz val="8"/>
            <color indexed="81"/>
            <rFont val="Tahoma"/>
            <family val="2"/>
          </rPr>
          <t>763</t>
        </r>
      </text>
    </comment>
    <comment ref="D15" authorId="0">
      <text>
        <r>
          <rPr>
            <b/>
            <sz val="8"/>
            <color indexed="81"/>
            <rFont val="Tahoma"/>
            <family val="2"/>
          </rPr>
          <t>763</t>
        </r>
      </text>
    </comment>
    <comment ref="C21" authorId="0">
      <text>
        <r>
          <rPr>
            <b/>
            <sz val="8"/>
            <color indexed="81"/>
            <rFont val="Tahoma"/>
            <family val="2"/>
          </rPr>
          <t>457</t>
        </r>
      </text>
    </comment>
    <comment ref="D21" authorId="0">
      <text>
        <r>
          <rPr>
            <b/>
            <sz val="8"/>
            <color indexed="81"/>
            <rFont val="Tahoma"/>
            <family val="2"/>
          </rPr>
          <t>457</t>
        </r>
      </text>
    </comment>
  </commentList>
</comments>
</file>

<file path=xl/sharedStrings.xml><?xml version="1.0" encoding="utf-8"?>
<sst xmlns="http://schemas.openxmlformats.org/spreadsheetml/2006/main" count="266" uniqueCount="236">
  <si>
    <t>Aktivet  monetare</t>
  </si>
  <si>
    <t>Inventari</t>
  </si>
  <si>
    <t>Aktive afatgjata materiale</t>
  </si>
  <si>
    <t>Toka</t>
  </si>
  <si>
    <t>Banka</t>
  </si>
  <si>
    <t>Arka</t>
  </si>
  <si>
    <t>Kapitali aksionar</t>
  </si>
  <si>
    <t>Pozicioni i rregulluar</t>
  </si>
  <si>
    <t>Kapitali Aksionar qe i perket Aksionereve te Shoqerise Meme</t>
  </si>
  <si>
    <t xml:space="preserve">Fitimi neto i vitit Financiar </t>
  </si>
  <si>
    <t>Blerja e aktiveve afatgjata materiale</t>
  </si>
  <si>
    <t>Fitimi para tatimit</t>
  </si>
  <si>
    <t>Tatim mbi fitimin</t>
  </si>
  <si>
    <t>Tvsh</t>
  </si>
  <si>
    <t>Makineri dhe paisje</t>
  </si>
  <si>
    <t>Pagat e personelit</t>
  </si>
  <si>
    <t>Aktive te tjera financiare afatshkurtra</t>
  </si>
  <si>
    <t>Aktive biologjike afatshkurtra</t>
  </si>
  <si>
    <t>PASQYRAT FINANCIARE</t>
  </si>
  <si>
    <t xml:space="preserve">KAPITALI </t>
  </si>
  <si>
    <t>AKTIVET AFATGJATA</t>
  </si>
  <si>
    <t>Të ardhura të tjera nga veprimtaria e shfrytëzimit</t>
  </si>
  <si>
    <t>Kosto e punës</t>
  </si>
  <si>
    <t>Amortizimet dhe zhvlerësimet</t>
  </si>
  <si>
    <t>Shpenzime të tjera</t>
  </si>
  <si>
    <t>Të ardhura dhe shpenzime të tjera financiare</t>
  </si>
  <si>
    <t>Informacion i përgjithshëm</t>
  </si>
  <si>
    <t>Politikat kontabël</t>
  </si>
  <si>
    <t>Shënimet qe shpjegojnë zërat e ndryshëm të pasqyrave financiare</t>
  </si>
  <si>
    <t>Emri i Bankes</t>
  </si>
  <si>
    <t>Monedha</t>
  </si>
  <si>
    <t>Total</t>
  </si>
  <si>
    <t>Lekë</t>
  </si>
  <si>
    <t>Kapitali i paguar</t>
  </si>
  <si>
    <t>Fitimi i ushtrimit</t>
  </si>
  <si>
    <t>Tatimi mbi fitimin</t>
  </si>
  <si>
    <t>AKTIVET  AFATSHKURTRA</t>
  </si>
  <si>
    <t>Shënime të tjera shpjeguese</t>
  </si>
  <si>
    <t>Shënime</t>
  </si>
  <si>
    <t>Derivativë dhe aktive të mbajtura për tregtim</t>
  </si>
  <si>
    <t>Aktive të tjera financiare afatshkurtra</t>
  </si>
  <si>
    <t>Debitorë dhe Kreditorë të tjerë</t>
  </si>
  <si>
    <t>Te drejta dhe detyrime ndaj ortakëve</t>
  </si>
  <si>
    <t>Prodhim në proçes</t>
  </si>
  <si>
    <t>Lëndë të para</t>
  </si>
  <si>
    <t>Produkte të gatshme</t>
  </si>
  <si>
    <t>Mallra për rishitje</t>
  </si>
  <si>
    <t>Parapagesa për furnizime</t>
  </si>
  <si>
    <t>Aktive afatshkurtra të mbajtura për rishitje</t>
  </si>
  <si>
    <t>Parapagime dhe shpenzime të shtyra</t>
  </si>
  <si>
    <t>Shpenzime të periudhave të ardhshme</t>
  </si>
  <si>
    <t>Investime  financiare afatgjata</t>
  </si>
  <si>
    <t>Ndërtesa</t>
  </si>
  <si>
    <t>Aktive të tjera afatgjata materiale</t>
  </si>
  <si>
    <t>Ative biologjike afatgjata</t>
  </si>
  <si>
    <t>Aktive të tjera afatgjata</t>
  </si>
  <si>
    <t>Derivativë</t>
  </si>
  <si>
    <t>Overdrafte bankare</t>
  </si>
  <si>
    <t>Hua  dhe  parapagime</t>
  </si>
  <si>
    <t>Te pagueshme ndaj furnitorëve</t>
  </si>
  <si>
    <t>Te pagueshme ndaj punonjësve</t>
  </si>
  <si>
    <t>Detyrime për Sigurime Shoqërore dhe Shëndetësore</t>
  </si>
  <si>
    <t>Detyrime tatimore për TAP-in</t>
  </si>
  <si>
    <t>Detyrime tatimore për Tatimin mbi Fitimin</t>
  </si>
  <si>
    <t>Detyrime tatimore për Tvsh-në</t>
  </si>
  <si>
    <t>Detyrime tatimore për Tatimin në Burim</t>
  </si>
  <si>
    <t>Të drejta dhe detyrime ndaj ortakëve</t>
  </si>
  <si>
    <t>Dividentë për tu paguar</t>
  </si>
  <si>
    <t>Grante dhe të ardhura të shtyra</t>
  </si>
  <si>
    <t>Provizione afatshkurtra</t>
  </si>
  <si>
    <t>Hua afatgjata</t>
  </si>
  <si>
    <t>Hua, bono dhe detyrime nga qeraja financiare</t>
  </si>
  <si>
    <t>Bono të konvertueshme</t>
  </si>
  <si>
    <t>Huamarje të tjera afatgjata</t>
  </si>
  <si>
    <t>Provizione afatgjata</t>
  </si>
  <si>
    <t>Aksione të pakicës (PF të konsoliduara)</t>
  </si>
  <si>
    <t>Kapitali i aksionerëve të Shoq. Mëmë (PF te kons.)</t>
  </si>
  <si>
    <t>Njesitë ose aksionet e thesarit (Negative)</t>
  </si>
  <si>
    <t>Rezerva statutore</t>
  </si>
  <si>
    <t>Rezerva ligjore</t>
  </si>
  <si>
    <t>Rezerva të tjera</t>
  </si>
  <si>
    <t>Fitimi ose Humbja e vitit financiar</t>
  </si>
  <si>
    <t>Materiale të konsumuara</t>
  </si>
  <si>
    <t>Shitje neto</t>
  </si>
  <si>
    <t>Ndrysh. në invent. prod. të gatshme dhe prodhimit në proçes</t>
  </si>
  <si>
    <t>Shpenzime për Sigurime Shoqërore dhe shëndetësore</t>
  </si>
  <si>
    <t>Totali shpenzimeve (shumat 4-7)</t>
  </si>
  <si>
    <t>Të ardhura dhe shpenzime financiare nga njësitë e kontrolluara</t>
  </si>
  <si>
    <t>Të ardhura dhe shpenzime financiare nga pjesëmarrjet</t>
  </si>
  <si>
    <t>Të ardhura dhe shpenzimet financiare</t>
  </si>
  <si>
    <t>Të ardh. dhe shpenz. financ. nga Inves. të Tjera Financ. Afatgjata</t>
  </si>
  <si>
    <t>Te ardhura dhe shpenzime nga interesat</t>
  </si>
  <si>
    <t>Fitime ose Humbje nga kurset e këmbimit</t>
  </si>
  <si>
    <t>Totali i të Ardhurave dhe Shpenzimeve Financiare</t>
  </si>
  <si>
    <t>Fitimi ose Humbja para tatimit  (9 +/- 13)</t>
  </si>
  <si>
    <t>Shpenzime të Tatimit mbi Fitimin</t>
  </si>
  <si>
    <t>Fitimi ose Humbja neto e Vitit Financiar  (14-15)</t>
  </si>
  <si>
    <t>Fluksi Monetar nga veprimtaritë e shfrytëzimit</t>
  </si>
  <si>
    <t>Mjete Monetare (MM) të arkëtuara nga klientët</t>
  </si>
  <si>
    <t>MM të paguara ndaj furnitorëve dhe punonjësve</t>
  </si>
  <si>
    <t>MM të ardhura nga veprimtaritë</t>
  </si>
  <si>
    <t>Interes i paguar</t>
  </si>
  <si>
    <t>Tatim mbi Fitimin i paguar</t>
  </si>
  <si>
    <t>MM neto nga veprimtaritë e shfytezimit</t>
  </si>
  <si>
    <t>Fluksi Monetar nga veprimtaritë investuese</t>
  </si>
  <si>
    <t>Blerja e njesisë së kontrolluar X minus paratë e Arkëtuara</t>
  </si>
  <si>
    <t>Të ardhura nga shitja e paisjeve</t>
  </si>
  <si>
    <t>Interes i arkëtuar</t>
  </si>
  <si>
    <t>Dividentë të arkëtuar</t>
  </si>
  <si>
    <t>MM neto të përdoruara në veprimtaritë investuese</t>
  </si>
  <si>
    <t>Fluksi Monetar nga aktivitetet financiare</t>
  </si>
  <si>
    <t>Të ardhura nga emëtimi i Kapitalit Aksionar</t>
  </si>
  <si>
    <t>Të ardhura nga huamarrje afatgjata</t>
  </si>
  <si>
    <t>Pagesat e detyrimeve të qerasë financiare</t>
  </si>
  <si>
    <t>Dividentë të paguar</t>
  </si>
  <si>
    <t>MM neto të përdorura në veprimtaritë financiare</t>
  </si>
  <si>
    <t>Mjetet Monetare në fillim të periudhës kontabël</t>
  </si>
  <si>
    <t>Mjetet Monetare në fund të periudhës kontabël</t>
  </si>
  <si>
    <t>Emërtimi</t>
  </si>
  <si>
    <t>Efekti ndryshimeve në politikat kontabël</t>
  </si>
  <si>
    <t>Emëtimi i Kapitalit Aksionar</t>
  </si>
  <si>
    <t>Fitimi neto për periudhën kontabël</t>
  </si>
  <si>
    <t>Huatë  dhe  parapagimet</t>
  </si>
  <si>
    <t>Tatim mbi Dividentin</t>
  </si>
  <si>
    <t>Shpenzime te pa zbritshme</t>
  </si>
  <si>
    <t>Parimet dhe karakteristikat cilësore të përdorura për hartimin e P.F. : (SKK 1; 37 - 69)</t>
  </si>
  <si>
    <t>Te Ardhura të patatueshme</t>
  </si>
  <si>
    <t>Fitimi Tatimor</t>
  </si>
  <si>
    <t>Fitimi pas Tatitmit</t>
  </si>
  <si>
    <t>Paradhenie e tatimit mbi fitimin</t>
  </si>
  <si>
    <t>Tatimi mbi fitimin i vitit ushtrimor</t>
  </si>
  <si>
    <t>Tatim mbi fitimin i mbipaguar</t>
  </si>
  <si>
    <t>Tatim mbi fitimin i rimbursuar</t>
  </si>
  <si>
    <t>Tatim mbi fitimin i mbartur nga viti i kaluar</t>
  </si>
  <si>
    <t>Periudha Raportuese</t>
  </si>
  <si>
    <t>Periudha Paraardhëse</t>
  </si>
  <si>
    <t>TOTALI  I AKTIVEVE</t>
  </si>
  <si>
    <t>Aktivet</t>
  </si>
  <si>
    <t>AKTIVET AFATSHKURTRA</t>
  </si>
  <si>
    <t>Detyrimet dhe Kapitali</t>
  </si>
  <si>
    <t>TOTALI I DETYRIMEVE DHE I KAPITALIT</t>
  </si>
  <si>
    <t>Përshkrimi i Elementëve</t>
  </si>
  <si>
    <t>Kapitali Aksionar</t>
  </si>
  <si>
    <t>Primi i Aksionit</t>
  </si>
  <si>
    <t>Aksionet e Thesarit</t>
  </si>
  <si>
    <t>Totali</t>
  </si>
  <si>
    <t>Efektet e ndryshimit të kurseve të këmbimit gjatë konsolidimit</t>
  </si>
  <si>
    <t>Totali i të Ardhurave dhe Shpenzimeve që nuk janë njohur në pasqyrën e të Ardhurave dhe Shpenzimeve</t>
  </si>
  <si>
    <t>Transferime në rezerven e detyrueshme Statutore</t>
  </si>
  <si>
    <t>Rezerva të konvertimit</t>
  </si>
  <si>
    <t>Zotërimet e Pakicës</t>
  </si>
  <si>
    <t>Kapitali</t>
  </si>
  <si>
    <t>Fitimi i mbartur</t>
  </si>
  <si>
    <t>Rezerva Statutore dhe ligjore</t>
  </si>
  <si>
    <t>DETYRIMET AFATSHKURTRA</t>
  </si>
  <si>
    <t>DETYRIMET AFATGJATA</t>
  </si>
  <si>
    <t>TOTALI I DETYRIMEVE</t>
  </si>
  <si>
    <t>Shënimet Shpjeguese</t>
  </si>
  <si>
    <t>Aktive afatgjata jomateriale</t>
  </si>
  <si>
    <t>Kapitali aksionar i papaguar</t>
  </si>
  <si>
    <t>Parimin e paraqitjes me besnikëri</t>
  </si>
  <si>
    <t>Parimin e përparësisë së përmbajtjes ekonomike mbi formën ligjore</t>
  </si>
  <si>
    <t>Parimin e paanshmërisë pa asnjë ndikim të qëllimshëm</t>
  </si>
  <si>
    <t>Parimin e maturisë pa optimizëm të tepruar, pa nën e mbivlerësim të qellimshëm</t>
  </si>
  <si>
    <t>Parimin e plotësisë duke paraqitur një pamje të vërtetë e të drejtë të PF.</t>
  </si>
  <si>
    <t>Parimin e qëndrushmeriseë për të mos ndryshuar politikat e metodat kontabël</t>
  </si>
  <si>
    <t>Parimin e krahasushmërisë duke siguruar krahasimin midis dy periudhave.</t>
  </si>
  <si>
    <t>NJESIA EKONOMIKE RAPORTUSE ka mbajtur në llogaritë e saj aktivet, pasivet dhe transaksionet ekonomike të veta.</t>
  </si>
  <si>
    <t>VIJIMESIA e veprimtarisë ekonomike të njesisë sonë raportuse është e siguruar duke mos pasur në plan ose nevojë ndërprerjen  e aktivitetit të saj.</t>
  </si>
  <si>
    <t>KOMPENSIM midis një aktivi dhe një pasivi nuk ka , ndërsa midis të ardhurave dhe shpenzimeve ka vetëm në rastet që lejohen nga SKK.</t>
  </si>
  <si>
    <t>KUPTUSHMERIA e Pasqyrave Financiare është realizuar në masën e plotë për të qenë të qarta dhe të kuptushme për përdorues të jashtëm që kanë njohuri të përgjithshme dhe të mjaftueshme në fushën e kontabilitetit.</t>
  </si>
  <si>
    <t>MATERIALITETI është vleresuar nga ana jonë dhe në baze të tij Pasqyrat Financiare janë hartuar vetëm për zëra materialë.</t>
  </si>
  <si>
    <t>BESUSHMERIA për hartimin e Pasqyrave Financiare është e siguruar pasi nuk ka gabime materiale duke zbatuar parimet e mëposhtme:</t>
  </si>
  <si>
    <t>Vlerësimi fillestar i një elementi të AAM që ploteson kriteret për njohje si aktiv në bilanc është vlerësuar me kosto (SKK 5; 11).</t>
  </si>
  <si>
    <t>Fluksi i Parasë</t>
  </si>
  <si>
    <t>Ndryshimet e Kapitalit</t>
  </si>
  <si>
    <t>Pasqyrat Financiare janë individuale</t>
  </si>
  <si>
    <t>Pasqyrat Financiare janë të konsoliduara</t>
  </si>
  <si>
    <t>Pasqyrat Financiare janë të shprehura në Lekë Shqiptare</t>
  </si>
  <si>
    <t>Pasqyrat Financiare janë të rrumbullakosura në 0 (zero) shifra pas presjes</t>
  </si>
  <si>
    <t>Klientë për mallra, produkte dhe shërbime</t>
  </si>
  <si>
    <t>Inventar i imët</t>
  </si>
  <si>
    <t>Huamarrje</t>
  </si>
  <si>
    <t>Huamarrje afatshkurtra</t>
  </si>
  <si>
    <t>Primi i aksionit</t>
  </si>
  <si>
    <t>Fitime të pashpërndara</t>
  </si>
  <si>
    <t>Fitimi ose Humbja nga veprimtaritë kryesore (1+2+/-3-8)</t>
  </si>
  <si>
    <t>Elementë të Pasqyrave të Konsoliduara</t>
  </si>
  <si>
    <t>Rritja/Rënia neto e Mjeteve Monetare</t>
  </si>
  <si>
    <t>DETYRIMET  AFATSHKURTRA</t>
  </si>
  <si>
    <r>
      <rPr>
        <sz val="10"/>
        <rFont val="Calibri"/>
        <family val="2"/>
      </rPr>
      <t>Kuadri ligjor: Ligjit 9228 dt 29.04.2004 "Për Kontabilitetin dhe Pasqyrat Financiare"</t>
    </r>
  </si>
  <si>
    <r>
      <rPr>
        <sz val="10"/>
        <rFont val="Calibri"/>
        <family val="2"/>
      </rPr>
      <t>Kuadri kontabël i aplikuar : Standartet Kombëtare të Kontabilitetit në Shqipëri (SKK 2; 49).</t>
    </r>
  </si>
  <si>
    <r>
      <rPr>
        <sz val="10"/>
        <rFont val="Calibri"/>
        <family val="2"/>
      </rPr>
      <t xml:space="preserve">Baza e përgatitjes së PF : Të drejtat dhe detyrimet e konstatuara (SSK 1, 35). </t>
    </r>
  </si>
  <si>
    <t>Vlera në lekë</t>
  </si>
  <si>
    <t>Nr</t>
  </si>
  <si>
    <t>DEKLARATE</t>
  </si>
  <si>
    <t>Emri</t>
  </si>
  <si>
    <t>Statusi</t>
  </si>
  <si>
    <t>Nipti i Shoqërisë Aksionere</t>
  </si>
  <si>
    <t>Përqindja e pjesëmarrjes</t>
  </si>
  <si>
    <t>Të Ardhurat dhe Shpenzimet</t>
  </si>
  <si>
    <t>Aksione të thesarit të riblera</t>
  </si>
  <si>
    <t>_____________________</t>
  </si>
  <si>
    <t>Rezerva</t>
  </si>
  <si>
    <t>Grante dhe të Ardhura të Shtyra</t>
  </si>
  <si>
    <t>Të Ardhura të Shtyra</t>
  </si>
  <si>
    <t>Ngjarje të ndodhura pas datës së bilancit për të cilat bëhen rregullime apo ngjarje të ndodhura pas dates së bilancit për të cilat nuk bëhen rregulline  nuk ka. Gabime materiale të ndodhura në periudhat kontabël të mëparshme të konstatuara gjatë periudhës raportuese nuk ka.</t>
  </si>
  <si>
    <t>Viti 2013</t>
  </si>
  <si>
    <t>Data  e  mbylljes së Pasqyrave Financiare: 15/03/2014</t>
  </si>
  <si>
    <t>Pozicioni më 31 Dhjetor, 2013</t>
  </si>
  <si>
    <t>Pozicioni me 31 Dhjetor, 2012</t>
  </si>
  <si>
    <t>Pozicioni më 31 Dhjetor, 2011</t>
  </si>
  <si>
    <t>Raifeissen lek</t>
  </si>
  <si>
    <t>Raifeissen eur</t>
  </si>
  <si>
    <t>Eur/140.2 Lekë</t>
  </si>
  <si>
    <t>Alket Hyseni</t>
  </si>
  <si>
    <t>ka hartuar pasqyrat financiare të vitit 2013 komform Standarteve Kombëtare të Kontabilitetit.</t>
  </si>
  <si>
    <t xml:space="preserve">Veprimtaria  Kryesore: (i)Studjo Ligjore </t>
  </si>
  <si>
    <t>NIPT-i: L32319015I</t>
  </si>
  <si>
    <t>Data e krijimit: 19/11/2013</t>
  </si>
  <si>
    <t>(Nga 19/11/2013 deri 31/12/2013)</t>
  </si>
  <si>
    <t xml:space="preserve">                        (Në zbatim të Standartit Kombëtar të Kontabilitetit Nr.2 dhe Ligjit Nr. 9228 Datë 29.04.2004, Për Kontabilitetin dhe Pasqyrat Financiare)</t>
  </si>
  <si>
    <t>Debitorë dhe Kreditorë të tjerë (shteti  taksa)</t>
  </si>
  <si>
    <t>-</t>
  </si>
  <si>
    <t>Shoqeria ka daten e celjes 9/11/2013 dhe nuk ka realizuar te ardhura per vitin ushtrimor</t>
  </si>
  <si>
    <t>Administratori</t>
  </si>
  <si>
    <t>H&amp;A Law Firm Shpk</t>
  </si>
  <si>
    <t>Rr.Reshid Collaku,Tirane</t>
  </si>
  <si>
    <t xml:space="preserve">Deklaroj që Alket Hyseni Administratori I shoqerise H&amp;A Law Firm shpk  me NIPT L32319015I, adrese Rr.Reshid Collaku,Tirane </t>
  </si>
  <si>
    <t>Namik Hyseni</t>
  </si>
  <si>
    <t>Aktiv Shpk</t>
  </si>
  <si>
    <t>L32319015I</t>
  </si>
  <si>
    <t>Hartuesi i pasqyrave financiare është Taulant Asllani kontabel I rregjistruar me Nipt:L32208038L</t>
  </si>
  <si>
    <t xml:space="preserve">Administratori </t>
  </si>
  <si>
    <t>Rr.Reshit Collaku,Tirane</t>
  </si>
  <si>
    <t>H&amp;A Law Firm shpk</t>
  </si>
</sst>
</file>

<file path=xl/styles.xml><?xml version="1.0" encoding="utf-8"?>
<styleSheet xmlns="http://schemas.openxmlformats.org/spreadsheetml/2006/main">
  <numFmts count="3">
    <numFmt numFmtId="41" formatCode="_(* #,##0_);_(* \(#,##0\);_(* &quot;-&quot;_);_(@_)"/>
    <numFmt numFmtId="43" formatCode="_(* #,##0.00_);_(* \(#,##0.00\);_(* &quot;-&quot;??_);_(@_)"/>
    <numFmt numFmtId="164" formatCode="_(* #,##0_);_(* \(#,##0\);_(* &quot;-&quot;??_);_(@_)"/>
  </numFmts>
  <fonts count="35">
    <font>
      <sz val="10"/>
      <name val="Arial"/>
    </font>
    <font>
      <sz val="11"/>
      <color theme="1"/>
      <name val="Calibri"/>
      <family val="2"/>
      <scheme val="minor"/>
    </font>
    <font>
      <sz val="8"/>
      <name val="Arial"/>
      <family val="2"/>
    </font>
    <font>
      <b/>
      <sz val="8"/>
      <color indexed="81"/>
      <name val="Tahoma"/>
      <family val="2"/>
    </font>
    <font>
      <sz val="10"/>
      <name val="Calibri"/>
      <family val="2"/>
    </font>
    <font>
      <sz val="26"/>
      <name val="Calibri"/>
      <family val="2"/>
      <scheme val="minor"/>
    </font>
    <font>
      <b/>
      <sz val="18"/>
      <name val="Calibri"/>
      <family val="2"/>
      <scheme val="minor"/>
    </font>
    <font>
      <sz val="18"/>
      <name val="Calibri"/>
      <family val="2"/>
      <scheme val="minor"/>
    </font>
    <font>
      <sz val="8"/>
      <name val="Calibri"/>
      <family val="2"/>
      <scheme val="minor"/>
    </font>
    <font>
      <sz val="10"/>
      <name val="Calibri"/>
      <family val="2"/>
      <scheme val="minor"/>
    </font>
    <font>
      <b/>
      <sz val="26"/>
      <name val="Calibri"/>
      <family val="2"/>
      <scheme val="minor"/>
    </font>
    <font>
      <b/>
      <sz val="10"/>
      <name val="Calibri"/>
      <family val="2"/>
      <scheme val="minor"/>
    </font>
    <font>
      <b/>
      <sz val="10"/>
      <color indexed="10"/>
      <name val="Calibri"/>
      <family val="2"/>
      <scheme val="minor"/>
    </font>
    <font>
      <i/>
      <sz val="10"/>
      <name val="Calibri"/>
      <family val="2"/>
      <scheme val="minor"/>
    </font>
    <font>
      <i/>
      <u/>
      <sz val="10"/>
      <name val="Calibri"/>
      <family val="2"/>
      <scheme val="minor"/>
    </font>
    <font>
      <b/>
      <u val="singleAccounting"/>
      <sz val="10"/>
      <name val="Calibri"/>
      <family val="2"/>
      <scheme val="minor"/>
    </font>
    <font>
      <b/>
      <u val="doubleAccounting"/>
      <sz val="10"/>
      <name val="Calibri"/>
      <family val="2"/>
      <scheme val="minor"/>
    </font>
    <font>
      <sz val="12"/>
      <name val="Calibri"/>
      <family val="2"/>
      <scheme val="minor"/>
    </font>
    <font>
      <sz val="14"/>
      <name val="Calibri"/>
      <family val="2"/>
      <scheme val="minor"/>
    </font>
    <font>
      <sz val="16"/>
      <name val="Calibri"/>
      <family val="2"/>
      <scheme val="minor"/>
    </font>
    <font>
      <b/>
      <sz val="32"/>
      <name val="Calibri"/>
      <family val="2"/>
      <scheme val="minor"/>
    </font>
    <font>
      <sz val="22"/>
      <name val="Calibri"/>
      <family val="2"/>
      <scheme val="minor"/>
    </font>
    <font>
      <sz val="9"/>
      <name val="Calibri"/>
      <family val="2"/>
      <scheme val="minor"/>
    </font>
    <font>
      <b/>
      <sz val="11"/>
      <name val="Calibri"/>
      <family val="2"/>
      <scheme val="minor"/>
    </font>
    <font>
      <b/>
      <sz val="12"/>
      <name val="Calibri"/>
      <family val="2"/>
      <scheme val="minor"/>
    </font>
    <font>
      <sz val="11"/>
      <name val="Calibri"/>
      <family val="2"/>
      <scheme val="minor"/>
    </font>
    <font>
      <sz val="10"/>
      <name val="Arial"/>
      <family val="2"/>
    </font>
    <font>
      <b/>
      <sz val="11.5"/>
      <color rgb="FF000000"/>
      <name val="Calibri"/>
      <family val="2"/>
    </font>
    <font>
      <sz val="11"/>
      <color rgb="FF000000"/>
      <name val="Calibri"/>
      <family val="2"/>
    </font>
    <font>
      <b/>
      <sz val="11"/>
      <color rgb="FF000000"/>
      <name val="Calibri"/>
      <family val="2"/>
    </font>
    <font>
      <b/>
      <sz val="11"/>
      <name val="Calibri"/>
      <family val="2"/>
    </font>
    <font>
      <sz val="11"/>
      <name val="Arial"/>
      <family val="2"/>
    </font>
    <font>
      <sz val="18"/>
      <color rgb="FF000000"/>
      <name val="Calibri"/>
      <family val="2"/>
    </font>
    <font>
      <b/>
      <sz val="14"/>
      <name val="Calibri"/>
      <family val="2"/>
      <scheme val="minor"/>
    </font>
    <font>
      <sz val="10"/>
      <name val="Arial"/>
    </font>
  </fonts>
  <fills count="2">
    <fill>
      <patternFill patternType="none"/>
    </fill>
    <fill>
      <patternFill patternType="gray125"/>
    </fill>
  </fills>
  <borders count="30">
    <border>
      <left/>
      <right/>
      <top/>
      <bottom/>
      <diagonal/>
    </border>
    <border>
      <left/>
      <right/>
      <top style="thick">
        <color theme="4" tint="-0.499984740745262"/>
      </top>
      <bottom/>
      <diagonal/>
    </border>
    <border>
      <left/>
      <right/>
      <top style="thin">
        <color theme="4" tint="-0.499984740745262"/>
      </top>
      <bottom/>
      <diagonal/>
    </border>
    <border>
      <left/>
      <right/>
      <top style="thin">
        <color theme="4" tint="-0.499984740745262"/>
      </top>
      <bottom style="thin">
        <color theme="4" tint="-0.499984740745262"/>
      </bottom>
      <diagonal/>
    </border>
    <border>
      <left/>
      <right/>
      <top/>
      <bottom style="thin">
        <color theme="4" tint="-0.499984740745262"/>
      </bottom>
      <diagonal/>
    </border>
    <border>
      <left/>
      <right/>
      <top style="thin">
        <color theme="3" tint="-0.499984740745262"/>
      </top>
      <bottom style="thin">
        <color theme="3" tint="-0.499984740745262"/>
      </bottom>
      <diagonal/>
    </border>
    <border>
      <left/>
      <right/>
      <top style="thin">
        <color theme="3" tint="-0.499984740745262"/>
      </top>
      <bottom/>
      <diagonal/>
    </border>
    <border>
      <left/>
      <right/>
      <top/>
      <bottom style="thin">
        <color theme="3"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theme="3" tint="-0.499984740745262"/>
      </top>
      <bottom style="thin">
        <color theme="3" tint="-0.499984740745262"/>
      </bottom>
      <diagonal/>
    </border>
    <border>
      <left/>
      <right style="thin">
        <color indexed="64"/>
      </right>
      <top style="thin">
        <color theme="3" tint="-0.499984740745262"/>
      </top>
      <bottom style="thin">
        <color theme="3" tint="-0.499984740745262"/>
      </bottom>
      <diagonal/>
    </border>
    <border>
      <left style="thin">
        <color indexed="64"/>
      </left>
      <right/>
      <top style="thin">
        <color theme="3" tint="-0.499984740745262"/>
      </top>
      <bottom style="thin">
        <color indexed="64"/>
      </bottom>
      <diagonal/>
    </border>
    <border>
      <left/>
      <right/>
      <top style="thin">
        <color theme="3" tint="-0.499984740745262"/>
      </top>
      <bottom style="thin">
        <color indexed="64"/>
      </bottom>
      <diagonal/>
    </border>
    <border>
      <left/>
      <right style="thin">
        <color indexed="64"/>
      </right>
      <top style="thin">
        <color theme="3" tint="-0.499984740745262"/>
      </top>
      <bottom style="thin">
        <color indexed="64"/>
      </bottom>
      <diagonal/>
    </border>
    <border>
      <left style="thin">
        <color indexed="64"/>
      </left>
      <right/>
      <top style="thin">
        <color theme="3" tint="-0.499984740745262"/>
      </top>
      <bottom/>
      <diagonal/>
    </border>
    <border>
      <left/>
      <right style="thin">
        <color indexed="64"/>
      </right>
      <top style="thin">
        <color theme="3" tint="-0.499984740745262"/>
      </top>
      <bottom/>
      <diagonal/>
    </border>
    <border>
      <left style="thin">
        <color indexed="64"/>
      </left>
      <right/>
      <top/>
      <bottom style="thin">
        <color theme="3" tint="-0.499984740745262"/>
      </bottom>
      <diagonal/>
    </border>
    <border>
      <left/>
      <right style="thin">
        <color indexed="64"/>
      </right>
      <top/>
      <bottom style="thin">
        <color theme="3" tint="-0.499984740745262"/>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43" fontId="1" fillId="0" borderId="0" applyFont="0" applyFill="0" applyBorder="0" applyAlignment="0" applyProtection="0"/>
    <xf numFmtId="43" fontId="34" fillId="0" borderId="0" applyFont="0" applyFill="0" applyBorder="0" applyAlignment="0" applyProtection="0"/>
  </cellStyleXfs>
  <cellXfs count="175">
    <xf numFmtId="0" fontId="0" fillId="0" borderId="0" xfId="0"/>
    <xf numFmtId="0" fontId="5" fillId="0" borderId="0" xfId="0" applyFont="1" applyFill="1" applyBorder="1"/>
    <xf numFmtId="0" fontId="6" fillId="0" borderId="0" xfId="0" applyFont="1" applyFill="1" applyBorder="1" applyAlignment="1"/>
    <xf numFmtId="0" fontId="7" fillId="0" borderId="0" xfId="0" applyFont="1" applyFill="1" applyBorder="1"/>
    <xf numFmtId="0" fontId="9" fillId="0" borderId="0" xfId="0" applyFont="1" applyFill="1" applyBorder="1" applyAlignment="1"/>
    <xf numFmtId="0" fontId="9" fillId="0" borderId="0" xfId="0" applyFont="1" applyFill="1" applyBorder="1"/>
    <xf numFmtId="0" fontId="10" fillId="0" borderId="0" xfId="0" applyFont="1" applyFill="1" applyBorder="1" applyAlignment="1"/>
    <xf numFmtId="0" fontId="11" fillId="0" borderId="0" xfId="0" applyFont="1" applyFill="1" applyBorder="1"/>
    <xf numFmtId="0" fontId="11" fillId="0" borderId="0" xfId="0" applyFont="1" applyFill="1" applyBorder="1" applyAlignment="1">
      <alignment horizontal="center"/>
    </xf>
    <xf numFmtId="0" fontId="9" fillId="0" borderId="0" xfId="0" applyFont="1" applyFill="1" applyBorder="1" applyAlignment="1">
      <alignment horizontal="left"/>
    </xf>
    <xf numFmtId="0" fontId="9" fillId="0" borderId="0" xfId="0" applyFont="1" applyFill="1" applyBorder="1" applyAlignment="1">
      <alignment horizontal="center"/>
    </xf>
    <xf numFmtId="0" fontId="9" fillId="0" borderId="0" xfId="0" applyFont="1" applyBorder="1"/>
    <xf numFmtId="0" fontId="11" fillId="0" borderId="0" xfId="0" applyFont="1" applyFill="1" applyBorder="1" applyAlignment="1">
      <alignment vertical="center"/>
    </xf>
    <xf numFmtId="0" fontId="12" fillId="0" borderId="0" xfId="0" applyFont="1" applyFill="1" applyBorder="1" applyAlignment="1">
      <alignment vertical="center"/>
    </xf>
    <xf numFmtId="41" fontId="9" fillId="0" borderId="0" xfId="0" applyNumberFormat="1" applyFont="1" applyFill="1" applyBorder="1"/>
    <xf numFmtId="0" fontId="11" fillId="0" borderId="0" xfId="0" applyFont="1" applyFill="1" applyBorder="1" applyAlignment="1">
      <alignment horizontal="left" vertical="center"/>
    </xf>
    <xf numFmtId="0" fontId="11" fillId="0" borderId="0" xfId="0" applyFont="1" applyFill="1" applyBorder="1" applyAlignment="1"/>
    <xf numFmtId="41" fontId="11" fillId="0" borderId="0" xfId="0" applyNumberFormat="1" applyFont="1" applyFill="1" applyBorder="1" applyAlignment="1"/>
    <xf numFmtId="43" fontId="9" fillId="0" borderId="0" xfId="0" applyNumberFormat="1" applyFont="1" applyFill="1" applyBorder="1" applyAlignment="1"/>
    <xf numFmtId="41" fontId="9" fillId="0" borderId="0" xfId="0" applyNumberFormat="1" applyFont="1" applyFill="1" applyBorder="1" applyAlignment="1"/>
    <xf numFmtId="0" fontId="13" fillId="0" borderId="0" xfId="0" applyFont="1" applyFill="1" applyBorder="1" applyAlignment="1">
      <alignment vertical="center"/>
    </xf>
    <xf numFmtId="0" fontId="9" fillId="0" borderId="0" xfId="0" applyFont="1" applyFill="1" applyBorder="1" applyAlignment="1">
      <alignment vertical="center"/>
    </xf>
    <xf numFmtId="0" fontId="18" fillId="0" borderId="0" xfId="0" applyFont="1" applyFill="1" applyBorder="1"/>
    <xf numFmtId="0" fontId="24" fillId="0" borderId="0" xfId="0" applyFont="1" applyFill="1" applyBorder="1" applyAlignment="1">
      <alignment vertical="center"/>
    </xf>
    <xf numFmtId="0" fontId="27" fillId="0" borderId="0" xfId="0" applyFont="1" applyAlignment="1">
      <alignment horizontal="center" vertical="center"/>
    </xf>
    <xf numFmtId="0" fontId="28" fillId="0" borderId="0" xfId="0" applyFont="1" applyAlignment="1">
      <alignment vertical="center"/>
    </xf>
    <xf numFmtId="0" fontId="29" fillId="0" borderId="0" xfId="0" applyFont="1" applyAlignment="1">
      <alignment vertical="center"/>
    </xf>
    <xf numFmtId="0" fontId="31" fillId="0" borderId="0" xfId="0" applyFont="1"/>
    <xf numFmtId="0" fontId="31" fillId="0" borderId="0" xfId="0" applyFont="1" applyFill="1"/>
    <xf numFmtId="0" fontId="28" fillId="0" borderId="0" xfId="0" applyFont="1" applyBorder="1" applyAlignment="1">
      <alignment vertical="center"/>
    </xf>
    <xf numFmtId="0" fontId="28" fillId="0" borderId="0" xfId="0" applyFont="1" applyBorder="1" applyAlignment="1">
      <alignment vertical="center" wrapText="1"/>
    </xf>
    <xf numFmtId="10" fontId="28" fillId="0" borderId="0" xfId="0" applyNumberFormat="1" applyFont="1" applyBorder="1" applyAlignment="1">
      <alignment horizontal="right" vertical="center" wrapText="1"/>
    </xf>
    <xf numFmtId="0" fontId="29" fillId="0" borderId="0" xfId="0" applyFont="1" applyBorder="1" applyAlignment="1">
      <alignment vertical="center"/>
    </xf>
    <xf numFmtId="0" fontId="29" fillId="0" borderId="0" xfId="0" applyFont="1" applyBorder="1" applyAlignment="1">
      <alignment vertical="center" wrapText="1"/>
    </xf>
    <xf numFmtId="10" fontId="29" fillId="0" borderId="0" xfId="0" applyNumberFormat="1" applyFont="1" applyBorder="1" applyAlignment="1">
      <alignment horizontal="right" vertical="center" wrapText="1"/>
    </xf>
    <xf numFmtId="0" fontId="28" fillId="0" borderId="2" xfId="0" applyFont="1" applyBorder="1" applyAlignment="1">
      <alignment vertical="center"/>
    </xf>
    <xf numFmtId="0" fontId="28" fillId="0" borderId="2" xfId="0" applyFont="1" applyBorder="1" applyAlignment="1">
      <alignment vertical="center" wrapText="1"/>
    </xf>
    <xf numFmtId="10" fontId="28" fillId="0" borderId="2" xfId="0" applyNumberFormat="1" applyFont="1" applyBorder="1" applyAlignment="1">
      <alignment horizontal="right" vertical="center" wrapText="1"/>
    </xf>
    <xf numFmtId="0" fontId="29" fillId="0" borderId="4" xfId="0" applyFont="1" applyBorder="1" applyAlignment="1">
      <alignment vertical="center"/>
    </xf>
    <xf numFmtId="0" fontId="29" fillId="0" borderId="4" xfId="0" applyFont="1" applyBorder="1" applyAlignment="1">
      <alignment vertical="center" wrapText="1"/>
    </xf>
    <xf numFmtId="10" fontId="29" fillId="0" borderId="4" xfId="0" applyNumberFormat="1" applyFont="1" applyBorder="1" applyAlignment="1">
      <alignment horizontal="right" vertical="center" wrapText="1"/>
    </xf>
    <xf numFmtId="0" fontId="32" fillId="0" borderId="0" xfId="0" applyFont="1" applyAlignment="1">
      <alignment horizontal="left"/>
    </xf>
    <xf numFmtId="0" fontId="26" fillId="0" borderId="0" xfId="0" applyFont="1" applyAlignment="1"/>
    <xf numFmtId="0" fontId="31" fillId="0" borderId="0" xfId="0" applyFont="1" applyAlignment="1">
      <alignment vertical="top"/>
    </xf>
    <xf numFmtId="0" fontId="28" fillId="0" borderId="2" xfId="0" applyFont="1" applyFill="1" applyBorder="1" applyAlignment="1">
      <alignment vertical="center" wrapText="1"/>
    </xf>
    <xf numFmtId="0" fontId="30" fillId="0" borderId="3" xfId="0" applyFont="1" applyFill="1" applyBorder="1" applyAlignment="1"/>
    <xf numFmtId="0" fontId="30" fillId="0" borderId="3" xfId="0" applyFont="1" applyFill="1" applyBorder="1" applyAlignment="1">
      <alignment wrapText="1"/>
    </xf>
    <xf numFmtId="0" fontId="33" fillId="0" borderId="0" xfId="0" applyFont="1" applyFill="1" applyBorder="1"/>
    <xf numFmtId="0" fontId="33" fillId="0" borderId="0" xfId="0" applyFont="1" applyFill="1" applyBorder="1" applyAlignment="1">
      <alignment horizontal="right"/>
    </xf>
    <xf numFmtId="0" fontId="33" fillId="0" borderId="0" xfId="0" applyFont="1" applyFill="1" applyBorder="1" applyAlignment="1">
      <alignment horizontal="center"/>
    </xf>
    <xf numFmtId="0" fontId="28" fillId="0" borderId="0" xfId="0" applyFont="1" applyAlignment="1">
      <alignment horizontal="left" vertical="top"/>
    </xf>
    <xf numFmtId="0" fontId="28" fillId="0" borderId="0" xfId="0" applyFont="1" applyAlignment="1">
      <alignment horizontal="left"/>
    </xf>
    <xf numFmtId="0" fontId="11" fillId="0" borderId="0" xfId="0" applyFont="1" applyFill="1" applyBorder="1" applyAlignment="1">
      <alignment horizontal="left"/>
    </xf>
    <xf numFmtId="41" fontId="11" fillId="0" borderId="0" xfId="0" applyNumberFormat="1" applyFont="1" applyFill="1" applyBorder="1" applyAlignment="1">
      <alignment vertical="center"/>
    </xf>
    <xf numFmtId="41" fontId="9" fillId="0" borderId="0" xfId="0" applyNumberFormat="1"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9" fillId="0" borderId="0" xfId="0" applyFont="1" applyFill="1" applyBorder="1" applyAlignment="1">
      <alignment horizontal="right"/>
    </xf>
    <xf numFmtId="41" fontId="11" fillId="0" borderId="5" xfId="0" applyNumberFormat="1" applyFont="1" applyFill="1" applyBorder="1" applyAlignment="1">
      <alignment vertical="center"/>
    </xf>
    <xf numFmtId="0" fontId="11" fillId="0" borderId="0" xfId="0" applyFont="1" applyFill="1" applyBorder="1" applyAlignment="1">
      <alignment wrapText="1"/>
    </xf>
    <xf numFmtId="43" fontId="11" fillId="0" borderId="0" xfId="0" applyNumberFormat="1" applyFont="1" applyFill="1" applyBorder="1" applyAlignment="1"/>
    <xf numFmtId="41" fontId="15" fillId="0" borderId="0" xfId="0" applyNumberFormat="1" applyFont="1" applyFill="1" applyBorder="1"/>
    <xf numFmtId="41" fontId="11" fillId="0" borderId="0" xfId="0" applyNumberFormat="1" applyFont="1" applyFill="1" applyBorder="1"/>
    <xf numFmtId="0" fontId="24" fillId="0" borderId="1" xfId="0" applyFont="1" applyFill="1" applyBorder="1" applyAlignment="1"/>
    <xf numFmtId="0" fontId="9" fillId="0" borderId="1" xfId="0" applyFont="1" applyFill="1" applyBorder="1" applyAlignment="1">
      <alignment horizontal="left" vertical="center"/>
    </xf>
    <xf numFmtId="41" fontId="9" fillId="0" borderId="1" xfId="0" applyNumberFormat="1" applyFont="1" applyFill="1" applyBorder="1" applyAlignment="1">
      <alignment vertical="center"/>
    </xf>
    <xf numFmtId="41" fontId="9" fillId="0" borderId="0" xfId="0" applyNumberFormat="1" applyFont="1" applyFill="1" applyBorder="1" applyAlignment="1">
      <alignment horizontal="center"/>
    </xf>
    <xf numFmtId="0" fontId="9" fillId="0" borderId="0" xfId="0" applyFont="1" applyFill="1" applyBorder="1" applyAlignment="1">
      <alignment vertical="top"/>
    </xf>
    <xf numFmtId="0" fontId="25" fillId="0" borderId="0" xfId="1" applyFont="1" applyFill="1" applyBorder="1"/>
    <xf numFmtId="0" fontId="11" fillId="0" borderId="0" xfId="0" applyFont="1" applyFill="1" applyBorder="1" applyAlignment="1">
      <alignment horizontal="left"/>
    </xf>
    <xf numFmtId="0" fontId="11" fillId="0" borderId="0" xfId="0" applyFont="1" applyFill="1" applyBorder="1" applyAlignment="1">
      <alignment horizontal="left"/>
    </xf>
    <xf numFmtId="0" fontId="11" fillId="0" borderId="7" xfId="0" applyFont="1" applyFill="1" applyBorder="1" applyAlignment="1">
      <alignment horizontal="center" vertical="center" wrapText="1"/>
    </xf>
    <xf numFmtId="41" fontId="11" fillId="0" borderId="7" xfId="0" applyNumberFormat="1" applyFont="1" applyFill="1" applyBorder="1" applyAlignment="1">
      <alignment horizontal="center" vertical="center"/>
    </xf>
    <xf numFmtId="0" fontId="19" fillId="0" borderId="0" xfId="0" applyFont="1" applyFill="1" applyBorder="1" applyAlignment="1">
      <alignment horizontal="center"/>
    </xf>
    <xf numFmtId="0" fontId="18" fillId="0" borderId="0" xfId="0" applyFont="1" applyFill="1" applyBorder="1" applyAlignment="1">
      <alignment horizontal="center"/>
    </xf>
    <xf numFmtId="0" fontId="17" fillId="0" borderId="0" xfId="0" applyFont="1" applyFill="1" applyBorder="1" applyAlignment="1">
      <alignment horizontal="center"/>
    </xf>
    <xf numFmtId="0" fontId="6" fillId="0" borderId="0" xfId="0" applyFont="1" applyFill="1" applyBorder="1" applyAlignment="1">
      <alignment horizontal="center"/>
    </xf>
    <xf numFmtId="0" fontId="8" fillId="0" borderId="0" xfId="0" applyFont="1" applyFill="1" applyBorder="1" applyAlignment="1">
      <alignment horizontal="center"/>
    </xf>
    <xf numFmtId="0" fontId="10" fillId="0" borderId="0" xfId="0" applyFont="1" applyFill="1" applyBorder="1" applyAlignment="1">
      <alignment horizontal="center"/>
    </xf>
    <xf numFmtId="0" fontId="22" fillId="0" borderId="0" xfId="0" applyFont="1" applyFill="1" applyBorder="1" applyAlignment="1">
      <alignment horizontal="center"/>
    </xf>
    <xf numFmtId="0" fontId="5" fillId="0" borderId="0" xfId="0" applyFont="1" applyFill="1" applyBorder="1" applyAlignment="1"/>
    <xf numFmtId="14" fontId="9" fillId="0" borderId="0" xfId="0" applyNumberFormat="1" applyFont="1" applyFill="1" applyBorder="1" applyAlignment="1"/>
    <xf numFmtId="0" fontId="11" fillId="0" borderId="0" xfId="0" applyNumberFormat="1" applyFont="1" applyFill="1" applyBorder="1" applyAlignment="1"/>
    <xf numFmtId="21" fontId="9" fillId="0" borderId="0" xfId="0" applyNumberFormat="1" applyFont="1" applyFill="1" applyBorder="1" applyAlignment="1"/>
    <xf numFmtId="46" fontId="9" fillId="0" borderId="0" xfId="0" applyNumberFormat="1" applyFont="1" applyFill="1" applyBorder="1" applyAlignment="1"/>
    <xf numFmtId="14" fontId="11" fillId="0" borderId="0" xfId="0" applyNumberFormat="1" applyFont="1" applyFill="1" applyBorder="1" applyAlignment="1"/>
    <xf numFmtId="0" fontId="5" fillId="0" borderId="9" xfId="0" applyFont="1" applyFill="1" applyBorder="1"/>
    <xf numFmtId="0" fontId="20" fillId="0" borderId="10" xfId="0" applyFont="1" applyFill="1" applyBorder="1" applyAlignment="1">
      <alignment horizontal="center"/>
    </xf>
    <xf numFmtId="0" fontId="5" fillId="0" borderId="10" xfId="0" applyFont="1" applyFill="1" applyBorder="1" applyAlignment="1"/>
    <xf numFmtId="0" fontId="5" fillId="0" borderId="11" xfId="0" applyFont="1" applyFill="1" applyBorder="1" applyAlignment="1"/>
    <xf numFmtId="0" fontId="9" fillId="0" borderId="12" xfId="0" applyFont="1" applyFill="1" applyBorder="1"/>
    <xf numFmtId="0" fontId="11" fillId="0" borderId="13" xfId="0" applyFont="1" applyFill="1" applyBorder="1" applyAlignment="1"/>
    <xf numFmtId="0" fontId="7" fillId="0" borderId="12" xfId="0" applyFont="1" applyFill="1" applyBorder="1"/>
    <xf numFmtId="0" fontId="6" fillId="0" borderId="13" xfId="0" applyFont="1" applyFill="1" applyBorder="1" applyAlignment="1"/>
    <xf numFmtId="0" fontId="9" fillId="0" borderId="13" xfId="0" applyFont="1" applyFill="1" applyBorder="1" applyAlignment="1"/>
    <xf numFmtId="0" fontId="5" fillId="0" borderId="12" xfId="0" applyFont="1" applyFill="1" applyBorder="1"/>
    <xf numFmtId="0" fontId="10" fillId="0" borderId="13" xfId="0" applyFont="1" applyFill="1" applyBorder="1" applyAlignment="1"/>
    <xf numFmtId="14" fontId="9" fillId="0" borderId="13" xfId="0" applyNumberFormat="1" applyFont="1" applyFill="1" applyBorder="1" applyAlignment="1"/>
    <xf numFmtId="0" fontId="11" fillId="0" borderId="13" xfId="0" applyFont="1" applyFill="1" applyBorder="1"/>
    <xf numFmtId="0" fontId="9" fillId="0" borderId="13" xfId="0" applyFont="1" applyFill="1" applyBorder="1"/>
    <xf numFmtId="14" fontId="9" fillId="0" borderId="13" xfId="0" applyNumberFormat="1" applyFont="1" applyFill="1" applyBorder="1" applyAlignment="1">
      <alignment horizontal="left"/>
    </xf>
    <xf numFmtId="0" fontId="9" fillId="0" borderId="14" xfId="0" applyFont="1" applyFill="1" applyBorder="1"/>
    <xf numFmtId="0" fontId="9" fillId="0" borderId="15" xfId="0" applyFont="1" applyFill="1" applyBorder="1"/>
    <xf numFmtId="0" fontId="9" fillId="0" borderId="16" xfId="0" applyFont="1" applyFill="1" applyBorder="1"/>
    <xf numFmtId="0" fontId="21" fillId="0" borderId="9" xfId="0" applyFont="1" applyFill="1" applyBorder="1" applyAlignment="1"/>
    <xf numFmtId="0" fontId="21" fillId="0" borderId="10" xfId="0" applyFont="1" applyFill="1" applyBorder="1" applyAlignment="1"/>
    <xf numFmtId="0" fontId="11" fillId="0" borderId="12" xfId="0" applyFont="1" applyFill="1" applyBorder="1" applyAlignment="1">
      <alignment vertical="center"/>
    </xf>
    <xf numFmtId="0" fontId="11" fillId="0" borderId="12" xfId="0" applyFont="1" applyFill="1" applyBorder="1" applyAlignment="1">
      <alignment horizontal="left" vertical="center"/>
    </xf>
    <xf numFmtId="41" fontId="9" fillId="0" borderId="13" xfId="0" applyNumberFormat="1" applyFont="1" applyFill="1" applyBorder="1" applyAlignment="1">
      <alignment vertical="center"/>
    </xf>
    <xf numFmtId="0" fontId="21" fillId="0" borderId="8" xfId="0" applyFont="1" applyFill="1" applyBorder="1" applyAlignment="1"/>
    <xf numFmtId="0" fontId="11" fillId="0" borderId="8" xfId="0" applyFont="1" applyFill="1" applyBorder="1" applyAlignment="1">
      <alignment horizontal="left"/>
    </xf>
    <xf numFmtId="41" fontId="11" fillId="0" borderId="8" xfId="0" applyNumberFormat="1" applyFont="1" applyFill="1" applyBorder="1" applyAlignment="1">
      <alignment horizontal="left" vertical="top" wrapText="1"/>
    </xf>
    <xf numFmtId="0" fontId="11" fillId="0" borderId="8" xfId="0" applyFont="1" applyFill="1" applyBorder="1" applyAlignment="1">
      <alignment vertical="center"/>
    </xf>
    <xf numFmtId="41" fontId="16" fillId="0" borderId="8" xfId="0" applyNumberFormat="1" applyFont="1" applyFill="1" applyBorder="1" applyAlignment="1">
      <alignment horizontal="left" vertical="center" indent="2"/>
    </xf>
    <xf numFmtId="0" fontId="11" fillId="0" borderId="8" xfId="0" applyFont="1" applyFill="1" applyBorder="1" applyAlignment="1">
      <alignment horizontal="left" vertical="center"/>
    </xf>
    <xf numFmtId="41" fontId="15" fillId="0" borderId="8" xfId="0" applyNumberFormat="1" applyFont="1" applyFill="1" applyBorder="1" applyAlignment="1">
      <alignment vertical="center"/>
    </xf>
    <xf numFmtId="0" fontId="9" fillId="0" borderId="8" xfId="0" applyFont="1" applyFill="1" applyBorder="1" applyAlignment="1">
      <alignment horizontal="left" vertical="center" indent="1"/>
    </xf>
    <xf numFmtId="0" fontId="9" fillId="0" borderId="8" xfId="0" applyFont="1" applyFill="1" applyBorder="1" applyAlignment="1">
      <alignment vertical="center"/>
    </xf>
    <xf numFmtId="41" fontId="9" fillId="0" borderId="8" xfId="0" applyNumberFormat="1" applyFont="1" applyFill="1" applyBorder="1" applyAlignment="1">
      <alignment vertical="center"/>
    </xf>
    <xf numFmtId="41" fontId="16" fillId="0" borderId="8" xfId="0" applyNumberFormat="1" applyFont="1" applyFill="1" applyBorder="1" applyAlignment="1">
      <alignment vertical="center"/>
    </xf>
    <xf numFmtId="0" fontId="11" fillId="0" borderId="8" xfId="0" applyFont="1" applyFill="1" applyBorder="1" applyAlignment="1">
      <alignment horizontal="left" wrapText="1"/>
    </xf>
    <xf numFmtId="41" fontId="9" fillId="0" borderId="8" xfId="0" applyNumberFormat="1" applyFont="1" applyFill="1" applyBorder="1" applyAlignment="1">
      <alignment horizontal="center" vertical="center"/>
    </xf>
    <xf numFmtId="41" fontId="11" fillId="0" borderId="8" xfId="0" applyNumberFormat="1" applyFont="1" applyFill="1" applyBorder="1" applyAlignment="1"/>
    <xf numFmtId="41" fontId="16" fillId="0" borderId="8" xfId="0" applyNumberFormat="1" applyFont="1" applyFill="1" applyBorder="1" applyAlignment="1"/>
    <xf numFmtId="0" fontId="13" fillId="0" borderId="8" xfId="0" applyFont="1" applyFill="1" applyBorder="1" applyAlignment="1">
      <alignment vertical="center"/>
    </xf>
    <xf numFmtId="41" fontId="14" fillId="0" borderId="8" xfId="0" applyNumberFormat="1" applyFont="1" applyFill="1" applyBorder="1" applyAlignment="1">
      <alignment vertical="center"/>
    </xf>
    <xf numFmtId="41" fontId="11" fillId="0" borderId="8" xfId="0" applyNumberFormat="1" applyFont="1" applyFill="1" applyBorder="1" applyAlignment="1">
      <alignment vertical="center"/>
    </xf>
    <xf numFmtId="0" fontId="9" fillId="0" borderId="10" xfId="0" applyFont="1" applyFill="1" applyBorder="1"/>
    <xf numFmtId="0" fontId="9" fillId="0" borderId="11" xfId="0" applyFont="1" applyFill="1" applyBorder="1"/>
    <xf numFmtId="41" fontId="11" fillId="0" borderId="17" xfId="0" applyNumberFormat="1" applyFont="1" applyFill="1" applyBorder="1" applyAlignment="1">
      <alignment vertical="center"/>
    </xf>
    <xf numFmtId="41" fontId="11" fillId="0" borderId="18" xfId="0" applyNumberFormat="1" applyFont="1" applyFill="1" applyBorder="1" applyAlignment="1">
      <alignment vertical="center"/>
    </xf>
    <xf numFmtId="0" fontId="9" fillId="0" borderId="12" xfId="0" applyFont="1" applyFill="1" applyBorder="1" applyAlignment="1">
      <alignment vertical="center" wrapText="1"/>
    </xf>
    <xf numFmtId="0" fontId="11" fillId="0" borderId="19" xfId="0" applyFont="1" applyFill="1" applyBorder="1" applyAlignment="1">
      <alignment vertical="center"/>
    </xf>
    <xf numFmtId="41" fontId="11" fillId="0" borderId="20" xfId="0" applyNumberFormat="1" applyFont="1" applyFill="1" applyBorder="1" applyAlignment="1">
      <alignment vertical="center"/>
    </xf>
    <xf numFmtId="41" fontId="11" fillId="0" borderId="21" xfId="0" applyNumberFormat="1" applyFont="1" applyFill="1" applyBorder="1" applyAlignment="1">
      <alignment vertical="center"/>
    </xf>
    <xf numFmtId="41" fontId="15" fillId="0" borderId="26" xfId="0" applyNumberFormat="1" applyFont="1" applyFill="1" applyBorder="1"/>
    <xf numFmtId="0" fontId="17" fillId="0" borderId="9" xfId="0" applyFont="1" applyFill="1" applyBorder="1" applyAlignment="1">
      <alignment vertical="center"/>
    </xf>
    <xf numFmtId="0" fontId="24" fillId="0" borderId="12" xfId="0" applyFont="1" applyFill="1" applyBorder="1" applyAlignment="1">
      <alignment vertical="center"/>
    </xf>
    <xf numFmtId="0" fontId="23" fillId="0" borderId="12" xfId="0" applyFont="1" applyFill="1" applyBorder="1" applyAlignment="1">
      <alignment horizontal="left"/>
    </xf>
    <xf numFmtId="0" fontId="11" fillId="0" borderId="12" xfId="0" applyFont="1" applyFill="1" applyBorder="1" applyAlignment="1">
      <alignment wrapText="1"/>
    </xf>
    <xf numFmtId="0" fontId="9" fillId="0" borderId="12" xfId="0" applyFont="1" applyFill="1" applyBorder="1" applyAlignment="1"/>
    <xf numFmtId="0" fontId="11" fillId="0" borderId="12" xfId="0" applyFont="1" applyFill="1" applyBorder="1" applyAlignment="1"/>
    <xf numFmtId="0" fontId="9" fillId="0" borderId="12" xfId="0" applyFont="1" applyFill="1" applyBorder="1" applyAlignment="1">
      <alignment horizontal="center"/>
    </xf>
    <xf numFmtId="0" fontId="13" fillId="0" borderId="12" xfId="0" applyFont="1" applyFill="1" applyBorder="1" applyAlignment="1">
      <alignment vertical="center"/>
    </xf>
    <xf numFmtId="0" fontId="9" fillId="0" borderId="12" xfId="0" applyFont="1" applyFill="1" applyBorder="1" applyAlignment="1">
      <alignment vertical="center"/>
    </xf>
    <xf numFmtId="0" fontId="11" fillId="0" borderId="12" xfId="0" applyFont="1" applyFill="1" applyBorder="1"/>
    <xf numFmtId="41" fontId="9" fillId="0" borderId="15" xfId="0" applyNumberFormat="1" applyFont="1" applyFill="1" applyBorder="1"/>
    <xf numFmtId="0" fontId="21" fillId="0" borderId="27" xfId="0" applyFont="1" applyBorder="1" applyAlignment="1">
      <alignment vertical="center"/>
    </xf>
    <xf numFmtId="0" fontId="24" fillId="0" borderId="28" xfId="0" applyFont="1" applyBorder="1" applyAlignment="1">
      <alignment vertical="center"/>
    </xf>
    <xf numFmtId="0" fontId="9" fillId="0" borderId="28" xfId="0" applyFont="1" applyFill="1" applyBorder="1"/>
    <xf numFmtId="0" fontId="9" fillId="0" borderId="28" xfId="0" applyFont="1" applyBorder="1"/>
    <xf numFmtId="0" fontId="9" fillId="0" borderId="28" xfId="0" applyFont="1" applyFill="1" applyBorder="1" applyAlignment="1">
      <alignment horizontal="left" wrapText="1" indent="2"/>
    </xf>
    <xf numFmtId="0" fontId="9" fillId="0" borderId="28" xfId="0" applyFont="1" applyBorder="1" applyAlignment="1">
      <alignment horizontal="left" wrapText="1" indent="2"/>
    </xf>
    <xf numFmtId="0" fontId="9" fillId="0" borderId="28" xfId="0" applyFont="1" applyBorder="1" applyAlignment="1">
      <alignment horizontal="left" indent="3"/>
    </xf>
    <xf numFmtId="0" fontId="9" fillId="0" borderId="28" xfId="0" applyFont="1" applyFill="1" applyBorder="1" applyAlignment="1">
      <alignment horizontal="left" indent="3"/>
    </xf>
    <xf numFmtId="0" fontId="9" fillId="0" borderId="28" xfId="0" applyFont="1" applyBorder="1" applyAlignment="1">
      <alignment horizontal="left"/>
    </xf>
    <xf numFmtId="0" fontId="9" fillId="0" borderId="28" xfId="0" applyFont="1" applyBorder="1" applyAlignment="1">
      <alignment horizontal="left" wrapText="1" indent="1"/>
    </xf>
    <xf numFmtId="0" fontId="9" fillId="0" borderId="28" xfId="0" applyFont="1" applyBorder="1" applyAlignment="1">
      <alignment horizontal="left" indent="1"/>
    </xf>
    <xf numFmtId="0" fontId="9" fillId="0" borderId="29" xfId="0" applyFont="1" applyBorder="1"/>
    <xf numFmtId="41" fontId="9" fillId="0" borderId="26" xfId="0" applyNumberFormat="1" applyFont="1" applyFill="1" applyBorder="1"/>
    <xf numFmtId="164" fontId="9" fillId="0" borderId="0" xfId="3" applyNumberFormat="1" applyFont="1"/>
    <xf numFmtId="0" fontId="26" fillId="0" borderId="26" xfId="0" applyFont="1" applyBorder="1" applyAlignment="1">
      <alignment horizontal="right"/>
    </xf>
    <xf numFmtId="0" fontId="9" fillId="0" borderId="0" xfId="0" applyFont="1" applyFill="1" applyBorder="1" applyAlignment="1">
      <alignment horizontal="left" vertical="center"/>
    </xf>
    <xf numFmtId="0" fontId="11" fillId="0" borderId="8" xfId="0" applyFont="1" applyFill="1" applyBorder="1" applyAlignment="1">
      <alignment horizontal="left"/>
    </xf>
    <xf numFmtId="0" fontId="11" fillId="0" borderId="8" xfId="0" applyFont="1" applyFill="1" applyBorder="1" applyAlignment="1">
      <alignment horizontal="left" vertical="center"/>
    </xf>
    <xf numFmtId="0" fontId="9" fillId="0" borderId="8" xfId="0" applyFont="1" applyFill="1" applyBorder="1" applyAlignment="1">
      <alignment horizontal="left" vertical="center"/>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41" fontId="11" fillId="0" borderId="23" xfId="0" applyNumberFormat="1" applyFont="1" applyFill="1" applyBorder="1" applyAlignment="1">
      <alignment horizontal="center" vertical="center"/>
    </xf>
    <xf numFmtId="41" fontId="11" fillId="0" borderId="25" xfId="0" applyNumberFormat="1" applyFont="1" applyFill="1" applyBorder="1" applyAlignment="1">
      <alignment horizontal="center" vertical="center"/>
    </xf>
    <xf numFmtId="0" fontId="11" fillId="0" borderId="22"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5" xfId="0" applyFont="1" applyFill="1" applyBorder="1" applyAlignment="1">
      <alignment horizontal="center" vertical="center"/>
    </xf>
    <xf numFmtId="0" fontId="9" fillId="0" borderId="0" xfId="0" applyFont="1" applyFill="1" applyBorder="1" applyAlignment="1">
      <alignment horizontal="left" vertical="top" wrapText="1"/>
    </xf>
    <xf numFmtId="0" fontId="28" fillId="0" borderId="0" xfId="0" applyFont="1" applyAlignment="1">
      <alignment horizontal="left" vertical="top" wrapText="1"/>
    </xf>
  </cellXfs>
  <cellStyles count="4">
    <cellStyle name="Comma" xfId="3" builtinId="3"/>
    <cellStyle name="Comma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itari%20H&amp;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ow r="3">
          <cell r="C3">
            <v>100000</v>
          </cell>
        </row>
        <row r="4">
          <cell r="D4">
            <v>3044</v>
          </cell>
        </row>
        <row r="5">
          <cell r="D5">
            <v>560</v>
          </cell>
        </row>
        <row r="19">
          <cell r="C19">
            <v>99200</v>
          </cell>
        </row>
        <row r="39">
          <cell r="D39">
            <v>94634.999999999985</v>
          </cell>
          <cell r="F39">
            <v>60544.728000000003</v>
          </cell>
          <cell r="H39">
            <v>15978.499</v>
          </cell>
          <cell r="L39">
            <v>4287</v>
          </cell>
          <cell r="N39">
            <v>10515</v>
          </cell>
          <cell r="R39">
            <v>2804</v>
          </cell>
          <cell r="X39">
            <v>-189564.22699999998</v>
          </cell>
        </row>
        <row r="67">
          <cell r="G67">
            <v>68181</v>
          </cell>
        </row>
        <row r="68">
          <cell r="G68">
            <v>11386.227000000001</v>
          </cell>
        </row>
        <row r="69">
          <cell r="G69">
            <v>105149.99999999999</v>
          </cell>
        </row>
        <row r="71">
          <cell r="G71">
            <v>560</v>
          </cell>
        </row>
        <row r="72">
          <cell r="G72">
            <v>4287</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I43"/>
  <sheetViews>
    <sheetView tabSelected="1" view="pageLayout" workbookViewId="0">
      <selection activeCell="B9" sqref="B9"/>
    </sheetView>
  </sheetViews>
  <sheetFormatPr defaultRowHeight="12.75"/>
  <cols>
    <col min="1" max="1" width="15.5703125" style="5" customWidth="1"/>
    <col min="2" max="2" width="59" style="5" customWidth="1"/>
    <col min="3" max="3" width="12.7109375" style="5" customWidth="1"/>
    <col min="4" max="4" width="12.140625" style="5" bestFit="1" customWidth="1"/>
    <col min="5" max="5" width="9" style="5" bestFit="1" customWidth="1"/>
    <col min="6" max="6" width="8.7109375" style="5" bestFit="1" customWidth="1"/>
    <col min="7" max="16384" width="9.140625" style="5"/>
  </cols>
  <sheetData>
    <row r="1" spans="1:9" s="1" customFormat="1" ht="57" customHeight="1">
      <c r="A1" s="86"/>
      <c r="B1" s="87" t="s">
        <v>235</v>
      </c>
      <c r="C1" s="88"/>
      <c r="D1" s="89"/>
      <c r="E1" s="80"/>
      <c r="F1" s="80"/>
    </row>
    <row r="2" spans="1:9" ht="21">
      <c r="A2" s="90"/>
      <c r="B2" s="73" t="s">
        <v>234</v>
      </c>
      <c r="C2" s="4"/>
      <c r="D2" s="91"/>
      <c r="E2" s="16"/>
      <c r="F2" s="16"/>
      <c r="G2" s="7"/>
      <c r="H2" s="7"/>
    </row>
    <row r="3" spans="1:9" ht="18.75">
      <c r="A3" s="90"/>
      <c r="B3" s="74" t="s">
        <v>218</v>
      </c>
      <c r="C3" s="4"/>
      <c r="D3" s="91"/>
      <c r="E3" s="16"/>
      <c r="F3" s="16"/>
      <c r="G3" s="7"/>
      <c r="H3" s="7"/>
    </row>
    <row r="4" spans="1:9" ht="15.75">
      <c r="A4" s="90"/>
      <c r="B4" s="75" t="s">
        <v>219</v>
      </c>
      <c r="C4" s="81"/>
      <c r="D4" s="91"/>
      <c r="E4" s="82"/>
      <c r="F4" s="16"/>
      <c r="G4" s="7"/>
      <c r="H4" s="7"/>
    </row>
    <row r="5" spans="1:9" ht="21.75" customHeight="1">
      <c r="A5" s="90"/>
      <c r="B5" s="10" t="s">
        <v>217</v>
      </c>
      <c r="C5" s="4"/>
      <c r="D5" s="91"/>
      <c r="E5" s="16"/>
      <c r="F5" s="16"/>
      <c r="G5" s="7"/>
      <c r="H5" s="7"/>
    </row>
    <row r="6" spans="1:9" s="3" customFormat="1" ht="47.25" customHeight="1">
      <c r="A6" s="92"/>
      <c r="B6" s="76" t="s">
        <v>18</v>
      </c>
      <c r="C6" s="2"/>
      <c r="D6" s="93"/>
      <c r="E6" s="2"/>
      <c r="F6" s="2"/>
    </row>
    <row r="7" spans="1:9">
      <c r="A7" s="90"/>
      <c r="B7" s="77" t="s">
        <v>221</v>
      </c>
      <c r="C7" s="4"/>
      <c r="D7" s="94"/>
      <c r="E7" s="4"/>
      <c r="F7" s="4"/>
    </row>
    <row r="8" spans="1:9">
      <c r="A8" s="90"/>
      <c r="B8" s="10"/>
      <c r="C8" s="4"/>
      <c r="D8" s="94"/>
      <c r="E8" s="4"/>
      <c r="F8" s="4"/>
    </row>
    <row r="9" spans="1:9">
      <c r="A9" s="90"/>
      <c r="B9" s="10"/>
      <c r="C9" s="4"/>
      <c r="D9" s="94"/>
      <c r="E9" s="4"/>
      <c r="F9" s="4"/>
    </row>
    <row r="10" spans="1:9">
      <c r="A10" s="90"/>
      <c r="B10" s="10"/>
      <c r="C10" s="4"/>
      <c r="D10" s="94"/>
      <c r="E10" s="4"/>
      <c r="F10" s="4"/>
    </row>
    <row r="11" spans="1:9" s="1" customFormat="1" ht="33.75" customHeight="1">
      <c r="A11" s="95"/>
      <c r="B11" s="78" t="s">
        <v>207</v>
      </c>
      <c r="C11" s="6"/>
      <c r="D11" s="96"/>
      <c r="E11" s="6"/>
      <c r="F11" s="6"/>
      <c r="G11" s="6"/>
      <c r="H11" s="6"/>
      <c r="I11" s="6"/>
    </row>
    <row r="12" spans="1:9" ht="12.95" customHeight="1">
      <c r="A12" s="90"/>
      <c r="B12" s="10" t="s">
        <v>220</v>
      </c>
      <c r="C12" s="4"/>
      <c r="D12" s="94"/>
      <c r="E12" s="4"/>
      <c r="F12" s="83"/>
    </row>
    <row r="13" spans="1:9" ht="12.95" customHeight="1">
      <c r="A13" s="90"/>
      <c r="B13" s="10"/>
      <c r="C13" s="4"/>
      <c r="D13" s="94"/>
      <c r="E13" s="4"/>
      <c r="F13" s="84"/>
    </row>
    <row r="14" spans="1:9" ht="24" customHeight="1">
      <c r="A14" s="90"/>
      <c r="B14" s="10" t="s">
        <v>208</v>
      </c>
      <c r="C14" s="4"/>
      <c r="D14" s="97"/>
      <c r="E14" s="4"/>
      <c r="F14" s="4"/>
    </row>
    <row r="15" spans="1:9" ht="14.1" customHeight="1">
      <c r="A15" s="90"/>
      <c r="B15" s="8"/>
      <c r="C15" s="16"/>
      <c r="D15" s="91"/>
      <c r="E15" s="16"/>
      <c r="F15" s="16"/>
      <c r="G15" s="7"/>
      <c r="H15" s="7"/>
    </row>
    <row r="16" spans="1:9" ht="14.1" customHeight="1">
      <c r="A16" s="90"/>
      <c r="B16" s="79" t="s">
        <v>176</v>
      </c>
      <c r="C16" s="85"/>
      <c r="D16" s="91"/>
      <c r="E16" s="82"/>
      <c r="F16" s="16"/>
      <c r="G16" s="7"/>
      <c r="H16" s="7"/>
    </row>
    <row r="17" spans="1:8" ht="14.1" customHeight="1">
      <c r="A17" s="90"/>
      <c r="B17" s="79" t="s">
        <v>177</v>
      </c>
      <c r="C17" s="16"/>
      <c r="D17" s="91"/>
      <c r="E17" s="16"/>
      <c r="F17" s="16"/>
      <c r="G17" s="7"/>
      <c r="H17" s="7"/>
    </row>
    <row r="18" spans="1:8" ht="14.1" customHeight="1">
      <c r="A18" s="90"/>
      <c r="B18" s="79" t="s">
        <v>178</v>
      </c>
      <c r="C18" s="16"/>
      <c r="D18" s="91"/>
      <c r="E18" s="16"/>
      <c r="F18" s="16"/>
      <c r="G18" s="7"/>
      <c r="H18" s="7"/>
    </row>
    <row r="19" spans="1:8" ht="14.1" customHeight="1">
      <c r="A19" s="90"/>
      <c r="B19" s="79" t="s">
        <v>179</v>
      </c>
      <c r="C19" s="4"/>
      <c r="D19" s="91"/>
      <c r="E19" s="16"/>
      <c r="F19" s="16"/>
      <c r="G19" s="7"/>
      <c r="H19" s="7"/>
    </row>
    <row r="20" spans="1:8">
      <c r="A20" s="90"/>
      <c r="B20" s="10"/>
      <c r="D20" s="98"/>
      <c r="E20" s="8"/>
      <c r="F20" s="7"/>
      <c r="G20" s="7"/>
      <c r="H20" s="7"/>
    </row>
    <row r="21" spans="1:8">
      <c r="A21" s="90"/>
      <c r="B21" s="10"/>
      <c r="D21" s="98"/>
      <c r="E21" s="7"/>
      <c r="F21" s="7"/>
      <c r="G21" s="7"/>
      <c r="H21" s="7"/>
    </row>
    <row r="22" spans="1:8">
      <c r="A22" s="90"/>
      <c r="B22" s="10"/>
      <c r="D22" s="99"/>
    </row>
    <row r="23" spans="1:8">
      <c r="A23" s="90"/>
      <c r="B23" s="10"/>
      <c r="D23" s="99"/>
    </row>
    <row r="24" spans="1:8">
      <c r="A24" s="90"/>
      <c r="D24" s="99"/>
    </row>
    <row r="25" spans="1:8">
      <c r="A25" s="90"/>
      <c r="D25" s="99"/>
    </row>
    <row r="26" spans="1:8">
      <c r="A26" s="90"/>
      <c r="D26" s="99"/>
    </row>
    <row r="27" spans="1:8">
      <c r="A27" s="90"/>
      <c r="D27" s="99"/>
    </row>
    <row r="28" spans="1:8">
      <c r="A28" s="90"/>
      <c r="D28" s="99"/>
    </row>
    <row r="29" spans="1:8">
      <c r="A29" s="90"/>
      <c r="D29" s="99"/>
    </row>
    <row r="30" spans="1:8">
      <c r="A30" s="90"/>
      <c r="D30" s="99"/>
    </row>
    <row r="31" spans="1:8">
      <c r="A31" s="90"/>
      <c r="D31" s="99"/>
    </row>
    <row r="32" spans="1:8">
      <c r="A32" s="90"/>
      <c r="D32" s="100"/>
    </row>
    <row r="33" spans="1:4">
      <c r="A33" s="90"/>
      <c r="D33" s="99"/>
    </row>
    <row r="34" spans="1:4">
      <c r="A34" s="90"/>
      <c r="D34" s="99"/>
    </row>
    <row r="35" spans="1:4">
      <c r="A35" s="90"/>
      <c r="D35" s="99"/>
    </row>
    <row r="36" spans="1:4">
      <c r="A36" s="90"/>
      <c r="D36" s="99"/>
    </row>
    <row r="37" spans="1:4">
      <c r="A37" s="90"/>
      <c r="D37" s="99"/>
    </row>
    <row r="38" spans="1:4">
      <c r="A38" s="90"/>
      <c r="D38" s="99"/>
    </row>
    <row r="39" spans="1:4">
      <c r="A39" s="90"/>
      <c r="D39" s="99"/>
    </row>
    <row r="40" spans="1:4">
      <c r="A40" s="90"/>
      <c r="D40" s="99"/>
    </row>
    <row r="41" spans="1:4">
      <c r="A41" s="90"/>
      <c r="D41" s="99"/>
    </row>
    <row r="42" spans="1:4">
      <c r="A42" s="90"/>
      <c r="D42" s="99"/>
    </row>
    <row r="43" spans="1:4">
      <c r="A43" s="101"/>
      <c r="B43" s="102"/>
      <c r="C43" s="102"/>
      <c r="D43" s="103"/>
    </row>
  </sheetData>
  <phoneticPr fontId="0" type="noConversion"/>
  <printOptions horizontalCentered="1"/>
  <pageMargins left="0.25" right="0.25" top="0.75" bottom="0.75" header="0.3" footer="0.3"/>
  <pageSetup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dimension ref="A1:G29"/>
  <sheetViews>
    <sheetView view="pageLayout" workbookViewId="0">
      <selection activeCell="A30" sqref="A30"/>
    </sheetView>
  </sheetViews>
  <sheetFormatPr defaultRowHeight="12.75"/>
  <cols>
    <col min="1" max="1" width="6.42578125" customWidth="1"/>
    <col min="2" max="2" width="19.42578125" customWidth="1"/>
    <col min="3" max="5" width="19.7109375" customWidth="1"/>
  </cols>
  <sheetData>
    <row r="1" spans="1:7" s="1" customFormat="1" ht="33.75">
      <c r="A1" s="1" t="s">
        <v>226</v>
      </c>
    </row>
    <row r="2" spans="1:7" s="22" customFormat="1" ht="18.75">
      <c r="A2" s="22" t="s">
        <v>227</v>
      </c>
      <c r="C2" s="47"/>
      <c r="D2" s="47"/>
      <c r="E2" s="47"/>
      <c r="F2" s="47"/>
      <c r="G2" s="47"/>
    </row>
    <row r="3" spans="1:7" s="22" customFormat="1" ht="18.75">
      <c r="A3" s="22" t="s">
        <v>218</v>
      </c>
      <c r="C3" s="47"/>
      <c r="D3" s="48"/>
      <c r="E3" s="49"/>
      <c r="F3" s="47"/>
      <c r="G3" s="47"/>
    </row>
    <row r="4" spans="1:7" s="42" customFormat="1" ht="51" customHeight="1">
      <c r="A4" s="41" t="s">
        <v>195</v>
      </c>
    </row>
    <row r="5" spans="1:7" ht="15">
      <c r="A5" s="24"/>
    </row>
    <row r="6" spans="1:7" s="43" customFormat="1" ht="35.25" customHeight="1">
      <c r="A6" s="174" t="s">
        <v>228</v>
      </c>
      <c r="B6" s="174"/>
      <c r="C6" s="174"/>
      <c r="D6" s="174"/>
      <c r="E6" s="174"/>
    </row>
    <row r="7" spans="1:7" s="28" customFormat="1" ht="30">
      <c r="A7" s="45" t="s">
        <v>194</v>
      </c>
      <c r="B7" s="45" t="s">
        <v>196</v>
      </c>
      <c r="C7" s="46" t="s">
        <v>197</v>
      </c>
      <c r="D7" s="46" t="s">
        <v>198</v>
      </c>
      <c r="E7" s="46" t="s">
        <v>199</v>
      </c>
    </row>
    <row r="8" spans="1:7" s="27" customFormat="1" ht="15">
      <c r="A8" s="35">
        <v>1</v>
      </c>
      <c r="B8" s="35" t="s">
        <v>229</v>
      </c>
      <c r="C8" s="36" t="s">
        <v>230</v>
      </c>
      <c r="D8" s="44" t="s">
        <v>231</v>
      </c>
      <c r="E8" s="37">
        <v>1</v>
      </c>
    </row>
    <row r="9" spans="1:7" s="27" customFormat="1" ht="15">
      <c r="A9" s="29"/>
      <c r="B9" s="29"/>
      <c r="C9" s="30"/>
      <c r="D9" s="30"/>
      <c r="E9" s="31"/>
    </row>
    <row r="10" spans="1:7" s="27" customFormat="1" ht="15">
      <c r="A10" s="29"/>
      <c r="B10" s="29"/>
      <c r="C10" s="30"/>
      <c r="D10" s="30"/>
      <c r="E10" s="31"/>
    </row>
    <row r="11" spans="1:7" s="27" customFormat="1" ht="15">
      <c r="A11" s="29"/>
      <c r="B11" s="29"/>
      <c r="C11" s="30"/>
      <c r="D11" s="30"/>
      <c r="E11" s="31"/>
    </row>
    <row r="12" spans="1:7" s="27" customFormat="1" ht="15">
      <c r="A12" s="29"/>
      <c r="B12" s="29"/>
      <c r="C12" s="30"/>
      <c r="D12" s="30"/>
      <c r="E12" s="31"/>
    </row>
    <row r="13" spans="1:7" s="27" customFormat="1" ht="15">
      <c r="A13" s="29"/>
      <c r="B13" s="32"/>
      <c r="C13" s="33"/>
      <c r="D13" s="33"/>
      <c r="E13" s="34"/>
    </row>
    <row r="14" spans="1:7" s="27" customFormat="1" ht="15">
      <c r="A14" s="29"/>
      <c r="B14" s="29"/>
      <c r="C14" s="30"/>
      <c r="D14" s="30"/>
      <c r="E14" s="31"/>
    </row>
    <row r="15" spans="1:7" s="27" customFormat="1" ht="15">
      <c r="A15" s="29"/>
      <c r="B15" s="29"/>
      <c r="C15" s="30"/>
      <c r="D15" s="30"/>
      <c r="E15" s="31"/>
    </row>
    <row r="16" spans="1:7" s="27" customFormat="1" ht="15">
      <c r="A16" s="29"/>
      <c r="B16" s="29"/>
      <c r="C16" s="30"/>
      <c r="D16" s="30"/>
      <c r="E16" s="31"/>
    </row>
    <row r="17" spans="1:5" s="27" customFormat="1" ht="15">
      <c r="A17" s="29"/>
      <c r="B17" s="32"/>
      <c r="C17" s="33"/>
      <c r="D17" s="33"/>
      <c r="E17" s="34"/>
    </row>
    <row r="18" spans="1:5" s="27" customFormat="1" ht="15">
      <c r="A18" s="29"/>
      <c r="B18" s="29"/>
      <c r="C18" s="30"/>
      <c r="D18" s="30"/>
      <c r="E18" s="31"/>
    </row>
    <row r="19" spans="1:5" s="27" customFormat="1" ht="15">
      <c r="A19" s="38"/>
      <c r="B19" s="38"/>
      <c r="C19" s="39"/>
      <c r="D19" s="39"/>
      <c r="E19" s="40"/>
    </row>
    <row r="20" spans="1:5" s="27" customFormat="1" ht="15">
      <c r="A20" s="25"/>
    </row>
    <row r="21" spans="1:5" s="43" customFormat="1" ht="15" customHeight="1">
      <c r="A21" s="51" t="s">
        <v>216</v>
      </c>
      <c r="B21" s="50"/>
      <c r="C21" s="50"/>
      <c r="D21" s="50"/>
      <c r="E21" s="50"/>
    </row>
    <row r="22" spans="1:5" s="43" customFormat="1" ht="21.75" customHeight="1">
      <c r="A22" s="51" t="s">
        <v>232</v>
      </c>
      <c r="B22" s="50"/>
      <c r="C22" s="50"/>
      <c r="D22" s="50"/>
      <c r="E22" s="50"/>
    </row>
    <row r="23" spans="1:5" s="27" customFormat="1" ht="15">
      <c r="A23" s="26"/>
    </row>
    <row r="24" spans="1:5" s="27" customFormat="1" ht="14.25"/>
    <row r="25" spans="1:5" s="27" customFormat="1" ht="14.25">
      <c r="A25" s="5" t="s">
        <v>233</v>
      </c>
    </row>
    <row r="26" spans="1:5">
      <c r="A26" s="5" t="s">
        <v>215</v>
      </c>
    </row>
    <row r="27" spans="1:5" ht="15">
      <c r="A27" s="68"/>
    </row>
    <row r="28" spans="1:5" ht="15">
      <c r="A28" s="68"/>
    </row>
    <row r="29" spans="1:5">
      <c r="A29" s="5" t="s">
        <v>202</v>
      </c>
    </row>
  </sheetData>
  <mergeCells count="1">
    <mergeCell ref="A6:E6"/>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dimension ref="A1:E38"/>
  <sheetViews>
    <sheetView view="pageLayout" workbookViewId="0">
      <selection activeCell="B15" sqref="B15"/>
    </sheetView>
  </sheetViews>
  <sheetFormatPr defaultRowHeight="12.75"/>
  <cols>
    <col min="1" max="1" width="4" style="10" customWidth="1"/>
    <col min="2" max="2" width="41.5703125" style="5" customWidth="1"/>
    <col min="3" max="3" width="10" style="5" customWidth="1"/>
    <col min="4" max="5" width="16.140625" style="14" customWidth="1"/>
    <col min="6" max="16384" width="9.140625" style="5"/>
  </cols>
  <sheetData>
    <row r="1" spans="1:5" ht="28.5">
      <c r="A1" s="109" t="s">
        <v>137</v>
      </c>
      <c r="B1" s="109"/>
      <c r="C1" s="109"/>
      <c r="D1" s="109">
        <v>2013</v>
      </c>
      <c r="E1" s="109">
        <v>2012</v>
      </c>
    </row>
    <row r="2" spans="1:5" s="52" customFormat="1" ht="25.5">
      <c r="A2" s="110" t="s">
        <v>137</v>
      </c>
      <c r="B2" s="110"/>
      <c r="C2" s="110" t="s">
        <v>38</v>
      </c>
      <c r="D2" s="111" t="s">
        <v>134</v>
      </c>
      <c r="E2" s="111" t="s">
        <v>135</v>
      </c>
    </row>
    <row r="3" spans="1:5" s="12" customFormat="1" ht="15">
      <c r="A3" s="112" t="s">
        <v>138</v>
      </c>
      <c r="B3" s="112"/>
      <c r="C3" s="112"/>
      <c r="D3" s="113">
        <f>D4+D7+D8+D14+D21+D22+D23</f>
        <v>99200</v>
      </c>
      <c r="E3" s="113">
        <f>E4+E7+E8+E14+E21+E22+E23</f>
        <v>0</v>
      </c>
    </row>
    <row r="4" spans="1:5" s="12" customFormat="1" ht="15">
      <c r="A4" s="114" t="s">
        <v>0</v>
      </c>
      <c r="B4" s="112"/>
      <c r="C4" s="112"/>
      <c r="D4" s="115">
        <f>D5+D6</f>
        <v>99200</v>
      </c>
      <c r="E4" s="115">
        <f>SUM(E5:E6)</f>
        <v>0</v>
      </c>
    </row>
    <row r="5" spans="1:5" s="21" customFormat="1">
      <c r="A5" s="116" t="s">
        <v>4</v>
      </c>
      <c r="B5" s="117"/>
      <c r="C5" s="117"/>
      <c r="D5" s="118">
        <f>[1]Sheet1!$C$19</f>
        <v>99200</v>
      </c>
      <c r="E5" s="118"/>
    </row>
    <row r="6" spans="1:5" s="21" customFormat="1">
      <c r="A6" s="116" t="s">
        <v>5</v>
      </c>
      <c r="B6" s="117"/>
      <c r="C6" s="117"/>
      <c r="D6" s="118"/>
      <c r="E6" s="118"/>
    </row>
    <row r="7" spans="1:5" s="12" customFormat="1" ht="15">
      <c r="A7" s="114" t="s">
        <v>39</v>
      </c>
      <c r="B7" s="112"/>
      <c r="C7" s="112"/>
      <c r="D7" s="115"/>
      <c r="E7" s="115"/>
    </row>
    <row r="8" spans="1:5" s="12" customFormat="1" ht="15">
      <c r="A8" s="114" t="s">
        <v>40</v>
      </c>
      <c r="B8" s="112"/>
      <c r="C8" s="112"/>
      <c r="D8" s="115">
        <f>SUM(D9:D13)</f>
        <v>0</v>
      </c>
      <c r="E8" s="115">
        <f>SUM(E9:E13)</f>
        <v>0</v>
      </c>
    </row>
    <row r="9" spans="1:5" s="21" customFormat="1">
      <c r="A9" s="116" t="s">
        <v>180</v>
      </c>
      <c r="B9" s="117"/>
      <c r="C9" s="117"/>
      <c r="D9" s="118"/>
      <c r="E9" s="118"/>
    </row>
    <row r="10" spans="1:5" s="21" customFormat="1">
      <c r="A10" s="116" t="s">
        <v>41</v>
      </c>
      <c r="B10" s="117"/>
      <c r="C10" s="117"/>
      <c r="D10" s="118"/>
      <c r="E10" s="118"/>
    </row>
    <row r="11" spans="1:5" s="21" customFormat="1">
      <c r="A11" s="116" t="s">
        <v>12</v>
      </c>
      <c r="B11" s="117"/>
      <c r="C11" s="117"/>
      <c r="D11" s="118"/>
      <c r="E11" s="118"/>
    </row>
    <row r="12" spans="1:5" s="21" customFormat="1">
      <c r="A12" s="116" t="s">
        <v>13</v>
      </c>
      <c r="B12" s="117"/>
      <c r="C12" s="117"/>
      <c r="D12" s="118"/>
      <c r="E12" s="118"/>
    </row>
    <row r="13" spans="1:5" s="21" customFormat="1">
      <c r="A13" s="116" t="s">
        <v>42</v>
      </c>
      <c r="B13" s="117"/>
      <c r="C13" s="117"/>
      <c r="D13" s="118"/>
      <c r="E13" s="118"/>
    </row>
    <row r="14" spans="1:5" s="12" customFormat="1" ht="15">
      <c r="A14" s="114" t="s">
        <v>1</v>
      </c>
      <c r="B14" s="112"/>
      <c r="C14" s="112"/>
      <c r="D14" s="115">
        <f>-SUM(D15:D20)</f>
        <v>0</v>
      </c>
      <c r="E14" s="115">
        <f>-SUM(E15:E20)</f>
        <v>0</v>
      </c>
    </row>
    <row r="15" spans="1:5" s="21" customFormat="1">
      <c r="A15" s="116" t="s">
        <v>44</v>
      </c>
      <c r="B15" s="117"/>
      <c r="C15" s="117"/>
      <c r="D15" s="118"/>
      <c r="E15" s="118"/>
    </row>
    <row r="16" spans="1:5" s="21" customFormat="1">
      <c r="A16" s="116" t="s">
        <v>181</v>
      </c>
      <c r="B16" s="117"/>
      <c r="C16" s="117"/>
      <c r="D16" s="118"/>
      <c r="E16" s="118"/>
    </row>
    <row r="17" spans="1:5" s="21" customFormat="1">
      <c r="A17" s="116" t="s">
        <v>43</v>
      </c>
      <c r="B17" s="117"/>
      <c r="C17" s="117"/>
      <c r="D17" s="118"/>
      <c r="E17" s="118"/>
    </row>
    <row r="18" spans="1:5" s="21" customFormat="1">
      <c r="A18" s="116" t="s">
        <v>45</v>
      </c>
      <c r="B18" s="117"/>
      <c r="C18" s="117"/>
      <c r="D18" s="118"/>
      <c r="E18" s="118"/>
    </row>
    <row r="19" spans="1:5" s="21" customFormat="1">
      <c r="A19" s="116" t="s">
        <v>46</v>
      </c>
      <c r="B19" s="117"/>
      <c r="C19" s="117"/>
      <c r="D19" s="118"/>
      <c r="E19" s="118"/>
    </row>
    <row r="20" spans="1:5" s="21" customFormat="1">
      <c r="A20" s="116" t="s">
        <v>47</v>
      </c>
      <c r="B20" s="117"/>
      <c r="C20" s="117"/>
      <c r="D20" s="118"/>
      <c r="E20" s="118"/>
    </row>
    <row r="21" spans="1:5" s="12" customFormat="1" ht="15">
      <c r="A21" s="114" t="s">
        <v>17</v>
      </c>
      <c r="B21" s="112"/>
      <c r="C21" s="112"/>
      <c r="D21" s="115"/>
      <c r="E21" s="115"/>
    </row>
    <row r="22" spans="1:5" s="12" customFormat="1" ht="15">
      <c r="A22" s="114" t="s">
        <v>48</v>
      </c>
      <c r="B22" s="112"/>
      <c r="C22" s="112"/>
      <c r="D22" s="115"/>
      <c r="E22" s="115"/>
    </row>
    <row r="23" spans="1:5" s="12" customFormat="1" ht="15">
      <c r="A23" s="114" t="s">
        <v>49</v>
      </c>
      <c r="B23" s="112"/>
      <c r="C23" s="112"/>
      <c r="D23" s="115"/>
      <c r="E23" s="115"/>
    </row>
    <row r="24" spans="1:5" s="21" customFormat="1">
      <c r="A24" s="116" t="s">
        <v>50</v>
      </c>
      <c r="B24" s="117"/>
      <c r="C24" s="117"/>
      <c r="D24" s="118"/>
      <c r="E24" s="118"/>
    </row>
    <row r="25" spans="1:5" s="12" customFormat="1" ht="15">
      <c r="A25" s="112" t="s">
        <v>20</v>
      </c>
      <c r="B25" s="112"/>
      <c r="C25" s="112"/>
      <c r="D25" s="119">
        <f>D26+D27+D32+D33+D34+D35</f>
        <v>0</v>
      </c>
      <c r="E25" s="119">
        <f>E26+E27+E32+E33+E34+E35</f>
        <v>0</v>
      </c>
    </row>
    <row r="26" spans="1:5" s="12" customFormat="1" ht="15">
      <c r="A26" s="114" t="s">
        <v>51</v>
      </c>
      <c r="B26" s="112"/>
      <c r="C26" s="112"/>
      <c r="D26" s="115"/>
      <c r="E26" s="115"/>
    </row>
    <row r="27" spans="1:5" s="12" customFormat="1" ht="15">
      <c r="A27" s="114" t="s">
        <v>2</v>
      </c>
      <c r="B27" s="112"/>
      <c r="C27" s="112"/>
      <c r="D27" s="115">
        <f>SUM(D28:D31)</f>
        <v>0</v>
      </c>
      <c r="E27" s="115">
        <f>SUM(E28:E31)</f>
        <v>0</v>
      </c>
    </row>
    <row r="28" spans="1:5" s="21" customFormat="1">
      <c r="A28" s="116" t="s">
        <v>3</v>
      </c>
      <c r="B28" s="117"/>
      <c r="C28" s="117"/>
      <c r="D28" s="118"/>
      <c r="E28" s="118"/>
    </row>
    <row r="29" spans="1:5" s="21" customFormat="1">
      <c r="A29" s="116" t="s">
        <v>52</v>
      </c>
      <c r="B29" s="117"/>
      <c r="C29" s="117"/>
      <c r="D29" s="118"/>
      <c r="E29" s="118"/>
    </row>
    <row r="30" spans="1:5" s="21" customFormat="1">
      <c r="A30" s="116" t="s">
        <v>14</v>
      </c>
      <c r="B30" s="117"/>
      <c r="C30" s="117"/>
      <c r="D30" s="118"/>
      <c r="E30" s="118"/>
    </row>
    <row r="31" spans="1:5" s="21" customFormat="1">
      <c r="A31" s="116" t="s">
        <v>53</v>
      </c>
      <c r="B31" s="117"/>
      <c r="C31" s="117"/>
      <c r="D31" s="118"/>
      <c r="E31" s="118"/>
    </row>
    <row r="32" spans="1:5" s="12" customFormat="1" ht="15">
      <c r="A32" s="114" t="s">
        <v>54</v>
      </c>
      <c r="B32" s="112"/>
      <c r="C32" s="112"/>
      <c r="D32" s="115"/>
      <c r="E32" s="115"/>
    </row>
    <row r="33" spans="1:5" s="12" customFormat="1" ht="15">
      <c r="A33" s="114" t="s">
        <v>158</v>
      </c>
      <c r="B33" s="112"/>
      <c r="C33" s="112"/>
      <c r="D33" s="115"/>
      <c r="E33" s="115"/>
    </row>
    <row r="34" spans="1:5" s="12" customFormat="1" ht="15">
      <c r="A34" s="114" t="s">
        <v>159</v>
      </c>
      <c r="B34" s="112"/>
      <c r="C34" s="112"/>
      <c r="D34" s="115"/>
      <c r="E34" s="115"/>
    </row>
    <row r="35" spans="1:5" s="12" customFormat="1" ht="15">
      <c r="A35" s="114" t="s">
        <v>55</v>
      </c>
      <c r="B35" s="112"/>
      <c r="C35" s="112"/>
      <c r="D35" s="115"/>
      <c r="E35" s="115"/>
    </row>
    <row r="36" spans="1:5" s="12" customFormat="1">
      <c r="A36" s="110" t="s">
        <v>136</v>
      </c>
      <c r="B36" s="110"/>
      <c r="C36" s="110"/>
      <c r="D36" s="111">
        <f>D3+D25</f>
        <v>99200</v>
      </c>
      <c r="E36" s="111">
        <f>E3+E25</f>
        <v>0</v>
      </c>
    </row>
    <row r="37" spans="1:5" s="21" customFormat="1">
      <c r="A37" s="55"/>
      <c r="B37" s="55"/>
      <c r="D37" s="54"/>
      <c r="E37" s="54"/>
    </row>
    <row r="38" spans="1:5" s="21" customFormat="1">
      <c r="A38" s="55"/>
      <c r="B38" s="55"/>
      <c r="D38" s="54"/>
      <c r="E38" s="54"/>
    </row>
  </sheetData>
  <phoneticPr fontId="0" type="noConversion"/>
  <pageMargins left="0.7" right="0.7" top="1.0416666666666667" bottom="0.75" header="0.3" footer="0.3"/>
  <pageSetup orientation="portrait" r:id="rId1"/>
  <headerFooter alignWithMargins="0">
    <oddHeader>&amp;C&amp;"-,Regular"&amp;14Pasqyrat financjare te vitit 2013</oddHeader>
    <oddFooter>&amp;L2&amp;R&amp;"-,Bold"&amp;11AKTIVET&amp;8 &amp;"-,Regular"/ DETYRIMET DHE KAPITALI / PASH / CASH FLOW / NDRYSHIMET E KAPITALIT / SHENIMET SHPJEGUESE / ANEX</oddFooter>
  </headerFooter>
</worksheet>
</file>

<file path=xl/worksheets/sheet3.xml><?xml version="1.0" encoding="utf-8"?>
<worksheet xmlns="http://schemas.openxmlformats.org/spreadsheetml/2006/main" xmlns:r="http://schemas.openxmlformats.org/officeDocument/2006/relationships">
  <dimension ref="A1:G52"/>
  <sheetViews>
    <sheetView view="pageLayout" topLeftCell="A4" workbookViewId="0">
      <selection activeCell="D3" sqref="D3"/>
    </sheetView>
  </sheetViews>
  <sheetFormatPr defaultRowHeight="12.75"/>
  <cols>
    <col min="1" max="1" width="4" style="10" customWidth="1"/>
    <col min="2" max="2" width="41.5703125" style="5" customWidth="1"/>
    <col min="3" max="3" width="10" style="5" customWidth="1"/>
    <col min="4" max="5" width="16.140625" style="14" customWidth="1"/>
    <col min="6" max="6" width="9.140625" style="5"/>
    <col min="7" max="7" width="11" style="5" bestFit="1" customWidth="1"/>
    <col min="8" max="16384" width="9.140625" style="5"/>
  </cols>
  <sheetData>
    <row r="1" spans="1:5" ht="28.5">
      <c r="A1" s="109" t="s">
        <v>139</v>
      </c>
      <c r="B1" s="109"/>
      <c r="C1" s="109"/>
      <c r="D1" s="109">
        <f>Aktivet!D1</f>
        <v>2013</v>
      </c>
      <c r="E1" s="109">
        <f>Aktivet!E1</f>
        <v>2012</v>
      </c>
    </row>
    <row r="2" spans="1:5" s="52" customFormat="1" ht="25.5">
      <c r="A2" s="110" t="s">
        <v>139</v>
      </c>
      <c r="B2" s="110"/>
      <c r="C2" s="110" t="s">
        <v>38</v>
      </c>
      <c r="D2" s="111" t="s">
        <v>134</v>
      </c>
      <c r="E2" s="111" t="s">
        <v>135</v>
      </c>
    </row>
    <row r="3" spans="1:5" s="12" customFormat="1" ht="15">
      <c r="A3" s="112" t="s">
        <v>154</v>
      </c>
      <c r="B3" s="112"/>
      <c r="C3" s="112"/>
      <c r="D3" s="119">
        <f>D4+D5+D8+D19+D20</f>
        <v>188764.22700000001</v>
      </c>
      <c r="E3" s="119">
        <f>E4+E5+E8+E19+E20</f>
        <v>0</v>
      </c>
    </row>
    <row r="4" spans="1:5" s="12" customFormat="1" ht="15">
      <c r="A4" s="114" t="s">
        <v>56</v>
      </c>
      <c r="B4" s="112"/>
      <c r="C4" s="112"/>
      <c r="D4" s="115"/>
      <c r="E4" s="115"/>
    </row>
    <row r="5" spans="1:5" s="12" customFormat="1" ht="15">
      <c r="A5" s="114" t="s">
        <v>182</v>
      </c>
      <c r="B5" s="112"/>
      <c r="C5" s="112"/>
      <c r="D5" s="115">
        <f>SUM(D6:D7)</f>
        <v>0</v>
      </c>
      <c r="E5" s="115">
        <f>SUM(E6:E7)</f>
        <v>0</v>
      </c>
    </row>
    <row r="6" spans="1:5" s="21" customFormat="1">
      <c r="A6" s="116" t="s">
        <v>57</v>
      </c>
      <c r="B6" s="117"/>
      <c r="C6" s="117"/>
      <c r="D6" s="118"/>
      <c r="E6" s="118"/>
    </row>
    <row r="7" spans="1:5" s="21" customFormat="1">
      <c r="A7" s="116" t="s">
        <v>183</v>
      </c>
      <c r="B7" s="117"/>
      <c r="C7" s="117"/>
      <c r="D7" s="118"/>
      <c r="E7" s="118"/>
    </row>
    <row r="8" spans="1:5" s="12" customFormat="1" ht="15">
      <c r="A8" s="114" t="s">
        <v>58</v>
      </c>
      <c r="B8" s="112"/>
      <c r="C8" s="112"/>
      <c r="D8" s="115">
        <f>SUM(D9:D18)</f>
        <v>188764.22700000001</v>
      </c>
      <c r="E8" s="115">
        <f>SUM(E9:E18)</f>
        <v>0</v>
      </c>
    </row>
    <row r="9" spans="1:5" s="21" customFormat="1">
      <c r="A9" s="116" t="s">
        <v>59</v>
      </c>
      <c r="B9" s="117"/>
      <c r="C9" s="117"/>
      <c r="D9" s="118">
        <f>[1]Sheet1!$D$39</f>
        <v>94634.999999999985</v>
      </c>
      <c r="E9" s="118"/>
    </row>
    <row r="10" spans="1:5" s="21" customFormat="1">
      <c r="A10" s="116" t="s">
        <v>60</v>
      </c>
      <c r="B10" s="117"/>
      <c r="C10" s="117"/>
      <c r="D10" s="118">
        <f>[1]Sheet1!$F$39</f>
        <v>60544.728000000003</v>
      </c>
      <c r="E10" s="118"/>
    </row>
    <row r="11" spans="1:5" s="21" customFormat="1">
      <c r="A11" s="116" t="s">
        <v>61</v>
      </c>
      <c r="B11" s="117"/>
      <c r="C11" s="117"/>
      <c r="D11" s="118">
        <f>[1]Sheet1!$H$39</f>
        <v>15978.499</v>
      </c>
      <c r="E11" s="118"/>
    </row>
    <row r="12" spans="1:5" s="21" customFormat="1">
      <c r="A12" s="116" t="s">
        <v>62</v>
      </c>
      <c r="B12" s="117"/>
      <c r="C12" s="117"/>
      <c r="D12" s="118"/>
      <c r="E12" s="118"/>
    </row>
    <row r="13" spans="1:5" s="21" customFormat="1">
      <c r="A13" s="116" t="s">
        <v>63</v>
      </c>
      <c r="B13" s="117"/>
      <c r="C13" s="117"/>
      <c r="D13" s="118"/>
      <c r="E13" s="118"/>
    </row>
    <row r="14" spans="1:5" s="21" customFormat="1">
      <c r="A14" s="116" t="s">
        <v>64</v>
      </c>
      <c r="B14" s="117"/>
      <c r="C14" s="117"/>
      <c r="D14" s="118"/>
      <c r="E14" s="118"/>
    </row>
    <row r="15" spans="1:5" s="21" customFormat="1">
      <c r="A15" s="116" t="s">
        <v>65</v>
      </c>
      <c r="B15" s="117"/>
      <c r="C15" s="117"/>
      <c r="D15" s="118">
        <f>[1]Sheet1!$N$39</f>
        <v>10515</v>
      </c>
      <c r="E15" s="118"/>
    </row>
    <row r="16" spans="1:5" s="21" customFormat="1">
      <c r="A16" s="116" t="s">
        <v>66</v>
      </c>
      <c r="B16" s="117"/>
      <c r="C16" s="117"/>
      <c r="D16" s="118">
        <f>[1]Sheet1!$R$39</f>
        <v>2804</v>
      </c>
      <c r="E16" s="118"/>
    </row>
    <row r="17" spans="1:5" s="21" customFormat="1">
      <c r="A17" s="116" t="s">
        <v>67</v>
      </c>
      <c r="B17" s="117"/>
      <c r="C17" s="117"/>
      <c r="D17" s="118"/>
      <c r="E17" s="118"/>
    </row>
    <row r="18" spans="1:5" s="21" customFormat="1">
      <c r="A18" s="116" t="s">
        <v>222</v>
      </c>
      <c r="B18" s="117"/>
      <c r="C18" s="117"/>
      <c r="D18" s="118">
        <f>[1]Sheet1!$L$39</f>
        <v>4287</v>
      </c>
      <c r="E18" s="118"/>
    </row>
    <row r="19" spans="1:5" s="12" customFormat="1" ht="15">
      <c r="A19" s="114" t="s">
        <v>68</v>
      </c>
      <c r="B19" s="112"/>
      <c r="C19" s="112"/>
      <c r="D19" s="115"/>
      <c r="E19" s="115"/>
    </row>
    <row r="20" spans="1:5" s="12" customFormat="1" ht="15">
      <c r="A20" s="114" t="s">
        <v>69</v>
      </c>
      <c r="B20" s="112"/>
      <c r="C20" s="112"/>
      <c r="D20" s="115"/>
      <c r="E20" s="115"/>
    </row>
    <row r="21" spans="1:5" s="12" customFormat="1" ht="15">
      <c r="A21" s="112" t="s">
        <v>155</v>
      </c>
      <c r="B21" s="112"/>
      <c r="C21" s="112"/>
      <c r="D21" s="119">
        <f>D22+D25+D26+D27</f>
        <v>0</v>
      </c>
      <c r="E21" s="119">
        <f>E22+E25+E26+E27</f>
        <v>0</v>
      </c>
    </row>
    <row r="22" spans="1:5" s="12" customFormat="1" ht="15">
      <c r="A22" s="114" t="s">
        <v>70</v>
      </c>
      <c r="B22" s="112"/>
      <c r="C22" s="112"/>
      <c r="D22" s="115"/>
      <c r="E22" s="115"/>
    </row>
    <row r="23" spans="1:5" s="21" customFormat="1">
      <c r="A23" s="116" t="s">
        <v>71</v>
      </c>
      <c r="B23" s="117"/>
      <c r="C23" s="117"/>
      <c r="D23" s="118"/>
      <c r="E23" s="118"/>
    </row>
    <row r="24" spans="1:5" s="21" customFormat="1">
      <c r="A24" s="116" t="s">
        <v>72</v>
      </c>
      <c r="B24" s="117"/>
      <c r="C24" s="117"/>
      <c r="D24" s="118"/>
      <c r="E24" s="118"/>
    </row>
    <row r="25" spans="1:5" s="12" customFormat="1" ht="15">
      <c r="A25" s="114" t="s">
        <v>73</v>
      </c>
      <c r="B25" s="112"/>
      <c r="C25" s="112"/>
      <c r="D25" s="115"/>
      <c r="E25" s="115"/>
    </row>
    <row r="26" spans="1:5" s="12" customFormat="1" ht="15">
      <c r="A26" s="114" t="s">
        <v>68</v>
      </c>
      <c r="B26" s="112"/>
      <c r="C26" s="112"/>
      <c r="D26" s="115"/>
      <c r="E26" s="115"/>
    </row>
    <row r="27" spans="1:5" s="12" customFormat="1" ht="15">
      <c r="A27" s="114" t="s">
        <v>74</v>
      </c>
      <c r="B27" s="112"/>
      <c r="C27" s="112"/>
      <c r="D27" s="115"/>
      <c r="E27" s="115"/>
    </row>
    <row r="28" spans="1:5" s="12" customFormat="1">
      <c r="A28" s="110" t="s">
        <v>156</v>
      </c>
      <c r="B28" s="110"/>
      <c r="C28" s="110"/>
      <c r="D28" s="111">
        <f>D3+D21</f>
        <v>188764.22700000001</v>
      </c>
      <c r="E28" s="111">
        <f>E3+E21</f>
        <v>0</v>
      </c>
    </row>
    <row r="29" spans="1:5" s="12" customFormat="1" ht="16.5" customHeight="1">
      <c r="A29" s="114"/>
      <c r="B29" s="114"/>
      <c r="C29" s="112"/>
      <c r="D29" s="119"/>
      <c r="E29" s="119"/>
    </row>
    <row r="30" spans="1:5" s="12" customFormat="1">
      <c r="A30" s="110" t="s">
        <v>151</v>
      </c>
      <c r="B30" s="110"/>
      <c r="C30" s="110"/>
      <c r="D30" s="111">
        <f>SUM(D31:D40)</f>
        <v>-89564.226999999984</v>
      </c>
      <c r="E30" s="111">
        <f>SUM(E31:E40)</f>
        <v>0</v>
      </c>
    </row>
    <row r="31" spans="1:5" s="12" customFormat="1" ht="15">
      <c r="A31" s="114" t="s">
        <v>75</v>
      </c>
      <c r="B31" s="112"/>
      <c r="C31" s="112"/>
      <c r="D31" s="115"/>
      <c r="E31" s="115"/>
    </row>
    <row r="32" spans="1:5" s="12" customFormat="1" ht="15">
      <c r="A32" s="114" t="s">
        <v>76</v>
      </c>
      <c r="B32" s="112"/>
      <c r="C32" s="112"/>
      <c r="D32" s="115"/>
      <c r="E32" s="115"/>
    </row>
    <row r="33" spans="1:7" s="12" customFormat="1" ht="15">
      <c r="A33" s="114" t="s">
        <v>6</v>
      </c>
      <c r="B33" s="112"/>
      <c r="C33" s="112"/>
      <c r="D33" s="115">
        <v>100000</v>
      </c>
      <c r="E33" s="115"/>
    </row>
    <row r="34" spans="1:7" s="12" customFormat="1" ht="15">
      <c r="A34" s="114" t="s">
        <v>184</v>
      </c>
      <c r="B34" s="112"/>
      <c r="C34" s="112"/>
      <c r="D34" s="115"/>
      <c r="E34" s="115"/>
    </row>
    <row r="35" spans="1:7" s="12" customFormat="1" ht="15">
      <c r="A35" s="114" t="s">
        <v>77</v>
      </c>
      <c r="B35" s="112"/>
      <c r="C35" s="112"/>
      <c r="D35" s="115"/>
      <c r="E35" s="115"/>
    </row>
    <row r="36" spans="1:7" s="12" customFormat="1" ht="15">
      <c r="A36" s="114" t="s">
        <v>78</v>
      </c>
      <c r="B36" s="112"/>
      <c r="C36" s="112"/>
      <c r="D36" s="115"/>
      <c r="E36" s="115"/>
    </row>
    <row r="37" spans="1:7" s="12" customFormat="1" ht="15">
      <c r="A37" s="114" t="s">
        <v>79</v>
      </c>
      <c r="B37" s="112"/>
      <c r="C37" s="112"/>
      <c r="D37" s="115"/>
      <c r="E37" s="115"/>
    </row>
    <row r="38" spans="1:7" s="12" customFormat="1" ht="15">
      <c r="A38" s="114" t="s">
        <v>80</v>
      </c>
      <c r="B38" s="112"/>
      <c r="C38" s="112"/>
      <c r="D38" s="115"/>
      <c r="E38" s="115"/>
    </row>
    <row r="39" spans="1:7" s="12" customFormat="1" ht="15">
      <c r="A39" s="114" t="s">
        <v>185</v>
      </c>
      <c r="B39" s="112"/>
      <c r="C39" s="112"/>
      <c r="D39" s="115"/>
      <c r="E39" s="115"/>
      <c r="G39" s="53"/>
    </row>
    <row r="40" spans="1:7" s="12" customFormat="1" ht="15">
      <c r="A40" s="114" t="s">
        <v>81</v>
      </c>
      <c r="B40" s="112"/>
      <c r="C40" s="112"/>
      <c r="D40" s="115">
        <f>[1]Sheet1!$X$39</f>
        <v>-189564.22699999998</v>
      </c>
      <c r="E40" s="115"/>
    </row>
    <row r="41" spans="1:7" s="12" customFormat="1">
      <c r="A41" s="110" t="s">
        <v>140</v>
      </c>
      <c r="B41" s="110"/>
      <c r="C41" s="110"/>
      <c r="D41" s="111">
        <f>D3+D21+D30</f>
        <v>99200.000000000029</v>
      </c>
      <c r="E41" s="111">
        <f>E3+E21+E30</f>
        <v>0</v>
      </c>
    </row>
    <row r="42" spans="1:7" s="21" customFormat="1">
      <c r="A42" s="56"/>
      <c r="D42" s="54"/>
      <c r="E42" s="54"/>
    </row>
    <row r="43" spans="1:7" s="21" customFormat="1">
      <c r="A43" s="56"/>
      <c r="D43" s="54"/>
      <c r="E43" s="54"/>
    </row>
    <row r="44" spans="1:7" s="21" customFormat="1">
      <c r="A44" s="56"/>
      <c r="D44" s="54"/>
      <c r="E44" s="54"/>
    </row>
    <row r="45" spans="1:7" s="21" customFormat="1">
      <c r="A45" s="56"/>
      <c r="D45" s="54"/>
      <c r="E45" s="54"/>
    </row>
    <row r="46" spans="1:7" s="21" customFormat="1">
      <c r="A46" s="56"/>
      <c r="D46" s="54"/>
      <c r="E46" s="54"/>
    </row>
    <row r="47" spans="1:7" s="21" customFormat="1">
      <c r="A47" s="56"/>
      <c r="D47" s="54"/>
      <c r="E47" s="54"/>
    </row>
    <row r="48" spans="1:7" s="21" customFormat="1">
      <c r="A48" s="56"/>
      <c r="D48" s="54"/>
      <c r="E48" s="54"/>
    </row>
    <row r="49" spans="1:5" s="21" customFormat="1">
      <c r="A49" s="56"/>
      <c r="D49" s="54"/>
      <c r="E49" s="54"/>
    </row>
    <row r="50" spans="1:5" s="21" customFormat="1">
      <c r="A50" s="56"/>
      <c r="D50" s="54"/>
      <c r="E50" s="54"/>
    </row>
    <row r="51" spans="1:5" s="21" customFormat="1">
      <c r="A51" s="55"/>
      <c r="B51" s="55"/>
      <c r="D51" s="54"/>
      <c r="E51" s="54"/>
    </row>
    <row r="52" spans="1:5">
      <c r="A52" s="57"/>
    </row>
  </sheetData>
  <phoneticPr fontId="0" type="noConversion"/>
  <pageMargins left="0.7" right="0.7" top="1.0416666666666667" bottom="0.75" header="0.3" footer="0.3"/>
  <pageSetup orientation="portrait" r:id="rId1"/>
  <headerFooter alignWithMargins="0">
    <oddHeader>&amp;C 
&amp;14Pasqyrat financjare te vitit 2013</oddHeader>
    <oddFooter>&amp;L3&amp;R&amp;"-,Regular"&amp;8AKTIVET / &amp;"-,Bold"&amp;11DETYRIMET DHE KAPITALI&amp;"-,Regular"&amp;8 / PASH / CASH FLOW / NDRYSHIMET E KAPITALIT / SHENIMET SHPJEGUESE / ANEX</oddFooter>
  </headerFooter>
</worksheet>
</file>

<file path=xl/worksheets/sheet4.xml><?xml version="1.0" encoding="utf-8"?>
<worksheet xmlns="http://schemas.openxmlformats.org/spreadsheetml/2006/main" xmlns:r="http://schemas.openxmlformats.org/officeDocument/2006/relationships">
  <dimension ref="A1:D35"/>
  <sheetViews>
    <sheetView view="pageLayout" topLeftCell="A19" workbookViewId="0">
      <selection activeCell="C27" sqref="C27"/>
    </sheetView>
  </sheetViews>
  <sheetFormatPr defaultRowHeight="12.75"/>
  <cols>
    <col min="1" max="1" width="4.5703125" style="10" customWidth="1"/>
    <col min="2" max="2" width="56.42578125" style="10" customWidth="1"/>
    <col min="3" max="4" width="15.140625" style="14" customWidth="1"/>
    <col min="5" max="16384" width="9.140625" style="5"/>
  </cols>
  <sheetData>
    <row r="1" spans="1:4" ht="28.5">
      <c r="A1" s="109" t="s">
        <v>200</v>
      </c>
      <c r="B1" s="109"/>
      <c r="C1" s="109">
        <f>Aktivet!D1</f>
        <v>2013</v>
      </c>
      <c r="D1" s="109">
        <f>Aktivet!E1</f>
        <v>2012</v>
      </c>
    </row>
    <row r="2" spans="1:4" s="52" customFormat="1" ht="25.5">
      <c r="A2" s="110" t="s">
        <v>141</v>
      </c>
      <c r="B2" s="110"/>
      <c r="C2" s="120" t="s">
        <v>134</v>
      </c>
      <c r="D2" s="111" t="s">
        <v>135</v>
      </c>
    </row>
    <row r="3" spans="1:4" s="21" customFormat="1" ht="20.25" customHeight="1">
      <c r="A3" s="165" t="s">
        <v>83</v>
      </c>
      <c r="B3" s="165"/>
      <c r="C3" s="118"/>
      <c r="D3" s="118"/>
    </row>
    <row r="4" spans="1:4" s="21" customFormat="1" ht="20.25" customHeight="1">
      <c r="A4" s="165" t="s">
        <v>21</v>
      </c>
      <c r="B4" s="165"/>
      <c r="C4" s="118"/>
      <c r="D4" s="118"/>
    </row>
    <row r="5" spans="1:4" s="21" customFormat="1" ht="20.25" customHeight="1">
      <c r="A5" s="165" t="s">
        <v>84</v>
      </c>
      <c r="B5" s="165"/>
      <c r="C5" s="121"/>
      <c r="D5" s="121"/>
    </row>
    <row r="6" spans="1:4" s="21" customFormat="1" ht="20.25" customHeight="1">
      <c r="A6" s="165" t="s">
        <v>82</v>
      </c>
      <c r="B6" s="165"/>
      <c r="C6" s="121"/>
      <c r="D6" s="121"/>
    </row>
    <row r="7" spans="1:4" s="21" customFormat="1" ht="20.25" customHeight="1">
      <c r="A7" s="165" t="s">
        <v>22</v>
      </c>
      <c r="B7" s="165"/>
      <c r="C7" s="121">
        <f>C8+C9</f>
        <v>79567.226999999999</v>
      </c>
      <c r="D7" s="121">
        <f>D8+D9</f>
        <v>0</v>
      </c>
    </row>
    <row r="8" spans="1:4" s="21" customFormat="1" ht="20.25" customHeight="1">
      <c r="A8" s="116" t="s">
        <v>15</v>
      </c>
      <c r="B8" s="117"/>
      <c r="C8" s="121">
        <f>[1]Sheet1!$G$67</f>
        <v>68181</v>
      </c>
      <c r="D8" s="121"/>
    </row>
    <row r="9" spans="1:4" s="21" customFormat="1" ht="20.25" customHeight="1">
      <c r="A9" s="116" t="s">
        <v>85</v>
      </c>
      <c r="B9" s="117"/>
      <c r="C9" s="121">
        <f>[1]Sheet1!$G$68</f>
        <v>11386.227000000001</v>
      </c>
      <c r="D9" s="121"/>
    </row>
    <row r="10" spans="1:4" s="21" customFormat="1" ht="20.25" customHeight="1">
      <c r="A10" s="165" t="s">
        <v>23</v>
      </c>
      <c r="B10" s="165"/>
      <c r="C10" s="118"/>
      <c r="D10" s="118"/>
    </row>
    <row r="11" spans="1:4" s="21" customFormat="1" ht="20.25" customHeight="1">
      <c r="A11" s="165" t="s">
        <v>24</v>
      </c>
      <c r="B11" s="165"/>
      <c r="C11" s="118">
        <f>[1]Sheet1!$G$71+[1]Sheet1!$G$72+[1]Sheet1!$G$69</f>
        <v>109996.99999999999</v>
      </c>
      <c r="D11" s="118"/>
    </row>
    <row r="12" spans="1:4" s="12" customFormat="1" ht="20.25" customHeight="1">
      <c r="A12" s="164" t="s">
        <v>86</v>
      </c>
      <c r="B12" s="164"/>
      <c r="C12" s="115">
        <f>C6+C7+C10+C11</f>
        <v>189564.22699999998</v>
      </c>
      <c r="D12" s="115">
        <f>D6+D7+D10+D11</f>
        <v>0</v>
      </c>
    </row>
    <row r="13" spans="1:4" s="12" customFormat="1" ht="20.25" customHeight="1">
      <c r="A13" s="164" t="s">
        <v>186</v>
      </c>
      <c r="B13" s="164"/>
      <c r="C13" s="115">
        <f>C3+C4+C5-C12</f>
        <v>-189564.22699999998</v>
      </c>
      <c r="D13" s="115">
        <f>D3+D4+D5-D12</f>
        <v>0</v>
      </c>
    </row>
    <row r="14" spans="1:4" s="21" customFormat="1" ht="20.25" customHeight="1">
      <c r="A14" s="165" t="s">
        <v>87</v>
      </c>
      <c r="B14" s="165"/>
      <c r="C14" s="118"/>
      <c r="D14" s="118"/>
    </row>
    <row r="15" spans="1:4" s="21" customFormat="1" ht="20.25" customHeight="1">
      <c r="A15" s="165" t="s">
        <v>88</v>
      </c>
      <c r="B15" s="165"/>
      <c r="C15" s="118"/>
      <c r="D15" s="118"/>
    </row>
    <row r="16" spans="1:4" s="21" customFormat="1" ht="20.25" customHeight="1">
      <c r="A16" s="165" t="s">
        <v>89</v>
      </c>
      <c r="B16" s="165"/>
      <c r="C16" s="118">
        <f>SUM(C17:C20)</f>
        <v>0</v>
      </c>
      <c r="D16" s="118">
        <f>SUM(D17:D20)</f>
        <v>0</v>
      </c>
    </row>
    <row r="17" spans="1:4" s="21" customFormat="1" ht="20.25" customHeight="1">
      <c r="A17" s="116" t="s">
        <v>90</v>
      </c>
      <c r="B17" s="117"/>
      <c r="C17" s="118"/>
      <c r="D17" s="118"/>
    </row>
    <row r="18" spans="1:4" s="21" customFormat="1" ht="20.25" customHeight="1">
      <c r="A18" s="116" t="s">
        <v>91</v>
      </c>
      <c r="B18" s="117"/>
      <c r="C18" s="118"/>
      <c r="D18" s="118"/>
    </row>
    <row r="19" spans="1:4" s="21" customFormat="1" ht="20.25" customHeight="1">
      <c r="A19" s="116" t="s">
        <v>92</v>
      </c>
      <c r="B19" s="117"/>
      <c r="C19" s="118"/>
      <c r="D19" s="118"/>
    </row>
    <row r="20" spans="1:4" s="21" customFormat="1" ht="20.25" customHeight="1">
      <c r="A20" s="116" t="s">
        <v>25</v>
      </c>
      <c r="B20" s="117"/>
      <c r="C20" s="118"/>
      <c r="D20" s="118"/>
    </row>
    <row r="21" spans="1:4" s="12" customFormat="1" ht="20.25" customHeight="1">
      <c r="A21" s="163" t="s">
        <v>93</v>
      </c>
      <c r="B21" s="163"/>
      <c r="C21" s="122">
        <f>C14+C15+C16</f>
        <v>0</v>
      </c>
      <c r="D21" s="122">
        <f>D14+D15+D16</f>
        <v>0</v>
      </c>
    </row>
    <row r="22" spans="1:4" s="12" customFormat="1" ht="20.25" customHeight="1">
      <c r="A22" s="164" t="s">
        <v>94</v>
      </c>
      <c r="B22" s="164"/>
      <c r="C22" s="115">
        <f>C13+C21</f>
        <v>-189564.22699999998</v>
      </c>
      <c r="D22" s="115">
        <f>D13+D21</f>
        <v>0</v>
      </c>
    </row>
    <row r="23" spans="1:4" s="21" customFormat="1" ht="20.25" customHeight="1">
      <c r="A23" s="165" t="s">
        <v>95</v>
      </c>
      <c r="B23" s="165"/>
      <c r="C23" s="118"/>
      <c r="D23" s="118"/>
    </row>
    <row r="24" spans="1:4" s="12" customFormat="1" ht="20.25" customHeight="1">
      <c r="A24" s="163" t="s">
        <v>96</v>
      </c>
      <c r="B24" s="163"/>
      <c r="C24" s="123">
        <f>C22-C23</f>
        <v>-189564.22699999998</v>
      </c>
      <c r="D24" s="123">
        <f>D22-D23</f>
        <v>0</v>
      </c>
    </row>
    <row r="25" spans="1:4" s="21" customFormat="1" ht="20.25" customHeight="1">
      <c r="A25" s="162" t="s">
        <v>187</v>
      </c>
      <c r="B25" s="162"/>
      <c r="C25" s="54"/>
      <c r="D25" s="54"/>
    </row>
    <row r="26" spans="1:4" s="21" customFormat="1">
      <c r="A26" s="55"/>
      <c r="B26" s="55"/>
      <c r="C26" s="54"/>
      <c r="D26" s="54"/>
    </row>
    <row r="27" spans="1:4" s="21" customFormat="1">
      <c r="A27" s="55"/>
      <c r="B27" s="55"/>
      <c r="C27" s="54"/>
      <c r="D27" s="54"/>
    </row>
    <row r="28" spans="1:4" s="21" customFormat="1">
      <c r="A28" s="55"/>
      <c r="B28" s="55"/>
      <c r="C28" s="54"/>
      <c r="D28" s="54"/>
    </row>
    <row r="29" spans="1:4" s="21" customFormat="1">
      <c r="A29" s="55"/>
      <c r="B29" s="55"/>
      <c r="C29" s="54"/>
      <c r="D29" s="54"/>
    </row>
    <row r="30" spans="1:4" s="21" customFormat="1">
      <c r="A30" s="55"/>
      <c r="B30" s="55"/>
      <c r="C30" s="54"/>
      <c r="D30" s="54"/>
    </row>
    <row r="31" spans="1:4" s="21" customFormat="1">
      <c r="A31" s="55"/>
      <c r="B31" s="55"/>
      <c r="C31" s="54"/>
      <c r="D31" s="54"/>
    </row>
    <row r="32" spans="1:4" s="21" customFormat="1">
      <c r="A32" s="55"/>
      <c r="B32" s="55"/>
      <c r="C32" s="54"/>
      <c r="D32" s="54"/>
    </row>
    <row r="33" spans="1:4" s="21" customFormat="1">
      <c r="A33" s="55"/>
      <c r="B33" s="55"/>
      <c r="C33" s="54"/>
      <c r="D33" s="54"/>
    </row>
    <row r="34" spans="1:4" s="21" customFormat="1">
      <c r="A34" s="55"/>
      <c r="B34" s="55"/>
      <c r="C34" s="54"/>
      <c r="D34" s="54"/>
    </row>
    <row r="35" spans="1:4" s="21" customFormat="1">
      <c r="A35" s="55"/>
      <c r="B35" s="55"/>
      <c r="C35" s="54"/>
      <c r="D35" s="54"/>
    </row>
  </sheetData>
  <mergeCells count="17">
    <mergeCell ref="A14:B14"/>
    <mergeCell ref="A15:B15"/>
    <mergeCell ref="A3:B3"/>
    <mergeCell ref="A7:B7"/>
    <mergeCell ref="A10:B10"/>
    <mergeCell ref="A12:B12"/>
    <mergeCell ref="A13:B13"/>
    <mergeCell ref="A4:B4"/>
    <mergeCell ref="A5:B5"/>
    <mergeCell ref="A6:B6"/>
    <mergeCell ref="A11:B11"/>
    <mergeCell ref="A25:B25"/>
    <mergeCell ref="A24:B24"/>
    <mergeCell ref="A22:B22"/>
    <mergeCell ref="A23:B23"/>
    <mergeCell ref="A16:B16"/>
    <mergeCell ref="A21:B21"/>
  </mergeCells>
  <phoneticPr fontId="0" type="noConversion"/>
  <pageMargins left="0.7" right="0.7" top="1.0416666666666667" bottom="0.75" header="0.3" footer="0.3"/>
  <pageSetup orientation="portrait" r:id="rId1"/>
  <headerFooter alignWithMargins="0">
    <oddHeader>&amp;C&amp;"-,Regular"&amp;16
&amp;14Pasqyrat Financiare të Vitit 2013</oddHeader>
    <oddFooter>&amp;L&amp;"-,Regular"&amp;8AKTIVET / DETYRIMET DHE KAPITALI / &amp;"-,Bold"&amp;11PASH &amp;"-,Regular"&amp;8/ CASH FLOW / NDRYSHIMET E KAPITALIT / SHENIMET SHPJEGUESE / ANEX&amp;R4</oddFooter>
  </headerFooter>
</worksheet>
</file>

<file path=xl/worksheets/sheet5.xml><?xml version="1.0" encoding="utf-8"?>
<worksheet xmlns="http://schemas.openxmlformats.org/spreadsheetml/2006/main" xmlns:r="http://schemas.openxmlformats.org/officeDocument/2006/relationships">
  <dimension ref="A1:F31"/>
  <sheetViews>
    <sheetView view="pageLayout" workbookViewId="0">
      <selection activeCell="B5" sqref="B5"/>
    </sheetView>
  </sheetViews>
  <sheetFormatPr defaultRowHeight="12.75"/>
  <cols>
    <col min="1" max="1" width="4.5703125" style="10" customWidth="1"/>
    <col min="2" max="2" width="56.42578125" style="10" customWidth="1"/>
    <col min="3" max="4" width="15.140625" style="14" customWidth="1"/>
    <col min="5" max="5" width="9.140625" style="5"/>
    <col min="6" max="6" width="10" style="5" bestFit="1" customWidth="1"/>
    <col min="7" max="16384" width="9.140625" style="5"/>
  </cols>
  <sheetData>
    <row r="1" spans="1:6" ht="28.5">
      <c r="A1" s="109" t="s">
        <v>174</v>
      </c>
      <c r="B1" s="109"/>
      <c r="C1" s="109">
        <v>2013</v>
      </c>
      <c r="D1" s="109">
        <v>2012</v>
      </c>
    </row>
    <row r="2" spans="1:6" s="52" customFormat="1" ht="25.5">
      <c r="A2" s="110" t="s">
        <v>141</v>
      </c>
      <c r="B2" s="110"/>
      <c r="C2" s="120" t="s">
        <v>134</v>
      </c>
      <c r="D2" s="111" t="s">
        <v>135</v>
      </c>
    </row>
    <row r="3" spans="1:6" s="21" customFormat="1" ht="18.75" customHeight="1">
      <c r="A3" s="164" t="s">
        <v>97</v>
      </c>
      <c r="B3" s="164"/>
      <c r="C3" s="118"/>
      <c r="D3" s="118"/>
    </row>
    <row r="4" spans="1:6" s="21" customFormat="1" ht="18.75" customHeight="1">
      <c r="A4" s="116" t="s">
        <v>98</v>
      </c>
      <c r="B4" s="117"/>
      <c r="C4" s="118"/>
      <c r="D4" s="118"/>
    </row>
    <row r="5" spans="1:6" s="21" customFormat="1" ht="18.75" customHeight="1">
      <c r="A5" s="116" t="s">
        <v>99</v>
      </c>
      <c r="B5" s="117"/>
      <c r="C5" s="118">
        <f>3044+560</f>
        <v>3604</v>
      </c>
      <c r="D5" s="118"/>
    </row>
    <row r="6" spans="1:6" s="21" customFormat="1" ht="18.75" customHeight="1">
      <c r="A6" s="116" t="s">
        <v>100</v>
      </c>
      <c r="B6" s="117"/>
      <c r="C6" s="118"/>
      <c r="D6" s="118"/>
    </row>
    <row r="7" spans="1:6" s="21" customFormat="1" ht="18.75" customHeight="1">
      <c r="A7" s="116" t="s">
        <v>101</v>
      </c>
      <c r="B7" s="117"/>
      <c r="C7" s="118"/>
      <c r="D7" s="118"/>
    </row>
    <row r="8" spans="1:6" s="21" customFormat="1" ht="18.75" customHeight="1">
      <c r="A8" s="116" t="s">
        <v>102</v>
      </c>
      <c r="B8" s="117"/>
      <c r="C8" s="118"/>
      <c r="D8" s="118"/>
      <c r="F8" s="54"/>
    </row>
    <row r="9" spans="1:6" s="20" customFormat="1" ht="18.75" customHeight="1">
      <c r="A9" s="124" t="s">
        <v>103</v>
      </c>
      <c r="B9" s="124"/>
      <c r="C9" s="125">
        <f>C4-C5+C6-C7-C8</f>
        <v>-3604</v>
      </c>
      <c r="D9" s="125">
        <f>D4-D5+D6-D7-D8</f>
        <v>0</v>
      </c>
    </row>
    <row r="10" spans="1:6" s="21" customFormat="1" ht="18.75" customHeight="1">
      <c r="A10" s="164" t="s">
        <v>104</v>
      </c>
      <c r="B10" s="164"/>
      <c r="C10" s="118"/>
      <c r="D10" s="118"/>
    </row>
    <row r="11" spans="1:6" s="21" customFormat="1" ht="18.75" customHeight="1">
      <c r="A11" s="116" t="s">
        <v>105</v>
      </c>
      <c r="B11" s="117"/>
      <c r="C11" s="118"/>
      <c r="D11" s="118"/>
    </row>
    <row r="12" spans="1:6" s="21" customFormat="1" ht="18.75" customHeight="1">
      <c r="A12" s="116" t="s">
        <v>10</v>
      </c>
      <c r="B12" s="117"/>
      <c r="C12" s="118"/>
      <c r="D12" s="118"/>
    </row>
    <row r="13" spans="1:6" s="21" customFormat="1" ht="18.75" customHeight="1">
      <c r="A13" s="116" t="s">
        <v>106</v>
      </c>
      <c r="B13" s="117"/>
      <c r="C13" s="118"/>
      <c r="D13" s="118"/>
    </row>
    <row r="14" spans="1:6" s="21" customFormat="1" ht="18.75" customHeight="1">
      <c r="A14" s="116" t="s">
        <v>107</v>
      </c>
      <c r="B14" s="117"/>
      <c r="C14" s="118"/>
      <c r="D14" s="118"/>
    </row>
    <row r="15" spans="1:6" s="21" customFormat="1" ht="18.75" customHeight="1">
      <c r="A15" s="116" t="s">
        <v>108</v>
      </c>
      <c r="B15" s="117"/>
      <c r="C15" s="118"/>
      <c r="D15" s="118"/>
    </row>
    <row r="16" spans="1:6" s="20" customFormat="1" ht="18.75" customHeight="1">
      <c r="A16" s="124" t="s">
        <v>109</v>
      </c>
      <c r="B16" s="124"/>
      <c r="C16" s="125">
        <f>C14+C15+C12</f>
        <v>0</v>
      </c>
      <c r="D16" s="125">
        <f>D14+D15</f>
        <v>0</v>
      </c>
    </row>
    <row r="17" spans="1:4" s="21" customFormat="1" ht="18.75" customHeight="1">
      <c r="A17" s="164" t="s">
        <v>110</v>
      </c>
      <c r="B17" s="164"/>
      <c r="C17" s="118"/>
      <c r="D17" s="118"/>
    </row>
    <row r="18" spans="1:4" s="21" customFormat="1" ht="18.75" customHeight="1">
      <c r="A18" s="116" t="s">
        <v>111</v>
      </c>
      <c r="B18" s="117"/>
      <c r="C18" s="118">
        <v>100000</v>
      </c>
      <c r="D18" s="118"/>
    </row>
    <row r="19" spans="1:4" s="21" customFormat="1" ht="18.75" customHeight="1">
      <c r="A19" s="116" t="s">
        <v>112</v>
      </c>
      <c r="B19" s="117"/>
      <c r="C19" s="118">
        <v>2804</v>
      </c>
      <c r="D19" s="118"/>
    </row>
    <row r="20" spans="1:4" s="21" customFormat="1" ht="18.75" customHeight="1">
      <c r="A20" s="116" t="s">
        <v>113</v>
      </c>
      <c r="B20" s="117"/>
      <c r="C20" s="118"/>
      <c r="D20" s="118"/>
    </row>
    <row r="21" spans="1:4" s="21" customFormat="1" ht="18.75" customHeight="1">
      <c r="A21" s="116" t="s">
        <v>114</v>
      </c>
      <c r="B21" s="117"/>
      <c r="C21" s="118"/>
      <c r="D21" s="118"/>
    </row>
    <row r="22" spans="1:4" s="20" customFormat="1" ht="18.75" customHeight="1">
      <c r="A22" s="124" t="s">
        <v>115</v>
      </c>
      <c r="B22" s="124"/>
      <c r="C22" s="125">
        <f>C18+C19-C20-C21</f>
        <v>102804</v>
      </c>
      <c r="D22" s="125">
        <f>D18+D19-D20-D21</f>
        <v>0</v>
      </c>
    </row>
    <row r="23" spans="1:4" s="12" customFormat="1" ht="18.75" customHeight="1">
      <c r="A23" s="164" t="s">
        <v>188</v>
      </c>
      <c r="B23" s="164"/>
      <c r="C23" s="115">
        <f>C9-C16+C22</f>
        <v>99200</v>
      </c>
      <c r="D23" s="115">
        <f>D9+D16+D22</f>
        <v>0</v>
      </c>
    </row>
    <row r="24" spans="1:4" s="12" customFormat="1" ht="18.75" customHeight="1">
      <c r="A24" s="164" t="s">
        <v>116</v>
      </c>
      <c r="B24" s="164"/>
      <c r="C24" s="126"/>
      <c r="D24" s="126"/>
    </row>
    <row r="25" spans="1:4" s="12" customFormat="1" ht="18.75" customHeight="1">
      <c r="A25" s="164" t="s">
        <v>117</v>
      </c>
      <c r="B25" s="164"/>
      <c r="C25" s="119">
        <f>C23+C24</f>
        <v>99200</v>
      </c>
      <c r="D25" s="119">
        <f>D23+D24</f>
        <v>0</v>
      </c>
    </row>
    <row r="26" spans="1:4" s="21" customFormat="1">
      <c r="A26" s="55"/>
      <c r="B26" s="55"/>
      <c r="C26" s="54"/>
      <c r="D26" s="54"/>
    </row>
    <row r="27" spans="1:4" s="21" customFormat="1">
      <c r="A27" s="55"/>
      <c r="B27" s="55"/>
      <c r="C27" s="54"/>
      <c r="D27" s="54"/>
    </row>
    <row r="28" spans="1:4" s="21" customFormat="1">
      <c r="A28" s="55"/>
      <c r="B28" s="55"/>
      <c r="C28" s="54"/>
      <c r="D28" s="54"/>
    </row>
    <row r="29" spans="1:4" s="21" customFormat="1">
      <c r="A29" s="55"/>
      <c r="B29" s="55"/>
      <c r="C29" s="54"/>
      <c r="D29" s="54"/>
    </row>
    <row r="30" spans="1:4" s="21" customFormat="1">
      <c r="A30" s="55"/>
      <c r="B30" s="55"/>
      <c r="C30" s="54"/>
      <c r="D30" s="54"/>
    </row>
    <row r="31" spans="1:4" s="21" customFormat="1">
      <c r="A31" s="55"/>
      <c r="B31" s="55"/>
      <c r="C31" s="54"/>
      <c r="D31" s="54"/>
    </row>
  </sheetData>
  <dataConsolidate topLabels="1" link="1"/>
  <mergeCells count="6">
    <mergeCell ref="A3:B3"/>
    <mergeCell ref="A24:B24"/>
    <mergeCell ref="A25:B25"/>
    <mergeCell ref="A10:B10"/>
    <mergeCell ref="A17:B17"/>
    <mergeCell ref="A23:B23"/>
  </mergeCells>
  <phoneticPr fontId="0" type="noConversion"/>
  <pageMargins left="0.7" right="0.7" top="1.0416666666666667" bottom="0.75" header="0.3" footer="0.3"/>
  <pageSetup orientation="portrait" r:id="rId1"/>
  <headerFooter alignWithMargins="0">
    <oddHeader xml:space="preserve">&amp;C&amp;"-,Regular"&amp;16
&amp;14Pasqyrat Financiare të Vitit 2013&amp;11
</oddHeader>
    <oddFooter>&amp;L5&amp;R&amp;"-,Regular"&amp;8AKTIVET / DETYRIMET DHE KAPITALI / PASH /&amp;"-,Bold"&amp;11 CASH FLOW &amp;"-,Regular"&amp;8/ NDRYSHIMET E KAPITALIT / SHENIMET SHPJEGUESE / ANEX</oddFooter>
  </headerFooter>
  <legacyDrawing r:id="rId2"/>
</worksheet>
</file>

<file path=xl/worksheets/sheet6.xml><?xml version="1.0" encoding="utf-8"?>
<worksheet xmlns="http://schemas.openxmlformats.org/spreadsheetml/2006/main" xmlns:r="http://schemas.openxmlformats.org/officeDocument/2006/relationships">
  <dimension ref="A1:J20"/>
  <sheetViews>
    <sheetView view="pageLayout" workbookViewId="0">
      <selection activeCell="D5" sqref="D5"/>
    </sheetView>
  </sheetViews>
  <sheetFormatPr defaultColWidth="17.7109375" defaultRowHeight="12.75"/>
  <cols>
    <col min="1" max="1" width="32.28515625" style="5" customWidth="1"/>
    <col min="2" max="2" width="12.28515625" style="5" bestFit="1" customWidth="1"/>
    <col min="3" max="5" width="9.85546875" style="5" customWidth="1"/>
    <col min="6" max="6" width="10" style="5" customWidth="1"/>
    <col min="7" max="7" width="12.5703125" style="5" customWidth="1"/>
    <col min="8" max="8" width="12.28515625" style="14" bestFit="1" customWidth="1"/>
    <col min="9" max="9" width="9.7109375" style="5" customWidth="1"/>
    <col min="10" max="10" width="12.28515625" style="14" bestFit="1" customWidth="1"/>
    <col min="11" max="16384" width="17.7109375" style="5"/>
  </cols>
  <sheetData>
    <row r="1" spans="1:10" ht="28.5">
      <c r="A1" s="104" t="s">
        <v>175</v>
      </c>
      <c r="B1" s="105"/>
      <c r="C1" s="105"/>
      <c r="D1" s="105"/>
      <c r="E1" s="105"/>
      <c r="F1" s="127"/>
      <c r="G1" s="127"/>
      <c r="H1" s="127"/>
      <c r="I1" s="127"/>
      <c r="J1" s="128"/>
    </row>
    <row r="2" spans="1:10" s="8" customFormat="1">
      <c r="A2" s="170" t="s">
        <v>118</v>
      </c>
      <c r="B2" s="172" t="s">
        <v>8</v>
      </c>
      <c r="C2" s="172"/>
      <c r="D2" s="172"/>
      <c r="E2" s="172"/>
      <c r="F2" s="172"/>
      <c r="G2" s="172"/>
      <c r="H2" s="172"/>
      <c r="I2" s="166" t="s">
        <v>150</v>
      </c>
      <c r="J2" s="168" t="s">
        <v>145</v>
      </c>
    </row>
    <row r="3" spans="1:10" s="8" customFormat="1" ht="38.25">
      <c r="A3" s="171"/>
      <c r="B3" s="71" t="s">
        <v>142</v>
      </c>
      <c r="C3" s="71" t="s">
        <v>143</v>
      </c>
      <c r="D3" s="71" t="s">
        <v>144</v>
      </c>
      <c r="E3" s="71" t="s">
        <v>153</v>
      </c>
      <c r="F3" s="71" t="s">
        <v>149</v>
      </c>
      <c r="G3" s="71" t="s">
        <v>152</v>
      </c>
      <c r="H3" s="72" t="s">
        <v>145</v>
      </c>
      <c r="I3" s="167"/>
      <c r="J3" s="169"/>
    </row>
    <row r="4" spans="1:10" s="53" customFormat="1">
      <c r="A4" s="129" t="s">
        <v>211</v>
      </c>
      <c r="B4" s="58">
        <f>Pasivet!E33</f>
        <v>0</v>
      </c>
      <c r="C4" s="58"/>
      <c r="D4" s="58"/>
      <c r="E4" s="58"/>
      <c r="F4" s="58"/>
      <c r="G4" s="58">
        <f>Pasivet!E39</f>
        <v>0</v>
      </c>
      <c r="H4" s="58">
        <f t="shared" ref="H4:H12" si="0">SUM(B4:G4)</f>
        <v>0</v>
      </c>
      <c r="I4" s="58"/>
      <c r="J4" s="130">
        <f t="shared" ref="J4:J12" si="1">SUM(H4:I4)</f>
        <v>0</v>
      </c>
    </row>
    <row r="5" spans="1:10" s="21" customFormat="1" ht="25.5">
      <c r="A5" s="131" t="s">
        <v>119</v>
      </c>
      <c r="B5" s="54"/>
      <c r="C5" s="54"/>
      <c r="D5" s="54"/>
      <c r="E5" s="54"/>
      <c r="F5" s="54"/>
      <c r="G5" s="54"/>
      <c r="H5" s="54">
        <f t="shared" si="0"/>
        <v>0</v>
      </c>
      <c r="I5" s="54"/>
      <c r="J5" s="108">
        <f t="shared" si="1"/>
        <v>0</v>
      </c>
    </row>
    <row r="6" spans="1:10" s="21" customFormat="1">
      <c r="A6" s="131" t="s">
        <v>7</v>
      </c>
      <c r="B6" s="54"/>
      <c r="C6" s="54"/>
      <c r="D6" s="54"/>
      <c r="E6" s="54"/>
      <c r="F6" s="54"/>
      <c r="G6" s="54"/>
      <c r="H6" s="54">
        <f t="shared" si="0"/>
        <v>0</v>
      </c>
      <c r="I6" s="54"/>
      <c r="J6" s="108">
        <f t="shared" si="1"/>
        <v>0</v>
      </c>
    </row>
    <row r="7" spans="1:10" s="21" customFormat="1" ht="25.5">
      <c r="A7" s="131" t="s">
        <v>146</v>
      </c>
      <c r="B7" s="54"/>
      <c r="C7" s="54"/>
      <c r="D7" s="54"/>
      <c r="E7" s="54"/>
      <c r="F7" s="54"/>
      <c r="G7" s="54"/>
      <c r="H7" s="54">
        <f t="shared" si="0"/>
        <v>0</v>
      </c>
      <c r="I7" s="54"/>
      <c r="J7" s="108">
        <f t="shared" si="1"/>
        <v>0</v>
      </c>
    </row>
    <row r="8" spans="1:10" s="21" customFormat="1" ht="38.25">
      <c r="A8" s="131" t="s">
        <v>147</v>
      </c>
      <c r="B8" s="54"/>
      <c r="C8" s="54"/>
      <c r="D8" s="54"/>
      <c r="E8" s="54"/>
      <c r="F8" s="54"/>
      <c r="G8" s="54"/>
      <c r="H8" s="54">
        <f t="shared" si="0"/>
        <v>0</v>
      </c>
      <c r="I8" s="54"/>
      <c r="J8" s="108">
        <f t="shared" si="1"/>
        <v>0</v>
      </c>
    </row>
    <row r="9" spans="1:10" s="21" customFormat="1">
      <c r="A9" s="131" t="s">
        <v>9</v>
      </c>
      <c r="B9" s="54"/>
      <c r="C9" s="54"/>
      <c r="D9" s="54"/>
      <c r="E9" s="54"/>
      <c r="F9" s="54"/>
      <c r="G9" s="54"/>
      <c r="H9" s="54">
        <f t="shared" si="0"/>
        <v>0</v>
      </c>
      <c r="I9" s="54"/>
      <c r="J9" s="108">
        <f t="shared" si="1"/>
        <v>0</v>
      </c>
    </row>
    <row r="10" spans="1:10" s="21" customFormat="1">
      <c r="A10" s="131" t="s">
        <v>114</v>
      </c>
      <c r="B10" s="54"/>
      <c r="C10" s="54"/>
      <c r="D10" s="54"/>
      <c r="E10" s="54"/>
      <c r="F10" s="54"/>
      <c r="G10" s="54"/>
      <c r="H10" s="54">
        <f>SUM(B10:G10)</f>
        <v>0</v>
      </c>
      <c r="I10" s="54"/>
      <c r="J10" s="108">
        <f t="shared" si="1"/>
        <v>0</v>
      </c>
    </row>
    <row r="11" spans="1:10" s="21" customFormat="1" ht="25.5">
      <c r="A11" s="131" t="s">
        <v>148</v>
      </c>
      <c r="B11" s="54"/>
      <c r="C11" s="54"/>
      <c r="D11" s="54"/>
      <c r="E11" s="54"/>
      <c r="F11" s="54"/>
      <c r="G11" s="54"/>
      <c r="H11" s="54">
        <f t="shared" si="0"/>
        <v>0</v>
      </c>
      <c r="I11" s="54"/>
      <c r="J11" s="108">
        <f t="shared" si="1"/>
        <v>0</v>
      </c>
    </row>
    <row r="12" spans="1:10" s="21" customFormat="1">
      <c r="A12" s="131" t="s">
        <v>120</v>
      </c>
      <c r="B12" s="54"/>
      <c r="C12" s="54"/>
      <c r="D12" s="54"/>
      <c r="E12" s="54"/>
      <c r="F12" s="54"/>
      <c r="G12" s="54"/>
      <c r="H12" s="54">
        <f t="shared" si="0"/>
        <v>0</v>
      </c>
      <c r="I12" s="54"/>
      <c r="J12" s="108">
        <f t="shared" si="1"/>
        <v>0</v>
      </c>
    </row>
    <row r="13" spans="1:10" s="53" customFormat="1">
      <c r="A13" s="129" t="s">
        <v>210</v>
      </c>
      <c r="B13" s="58">
        <f t="shared" ref="B13:J13" si="2">SUM(B4:B12)</f>
        <v>0</v>
      </c>
      <c r="C13" s="58">
        <f t="shared" si="2"/>
        <v>0</v>
      </c>
      <c r="D13" s="58">
        <f t="shared" si="2"/>
        <v>0</v>
      </c>
      <c r="E13" s="58">
        <f t="shared" si="2"/>
        <v>0</v>
      </c>
      <c r="F13" s="58">
        <f t="shared" si="2"/>
        <v>0</v>
      </c>
      <c r="G13" s="58">
        <f t="shared" si="2"/>
        <v>0</v>
      </c>
      <c r="H13" s="58">
        <f t="shared" si="2"/>
        <v>0</v>
      </c>
      <c r="I13" s="58">
        <f t="shared" si="2"/>
        <v>0</v>
      </c>
      <c r="J13" s="130">
        <f t="shared" si="2"/>
        <v>0</v>
      </c>
    </row>
    <row r="14" spans="1:10" s="21" customFormat="1" ht="25.5">
      <c r="A14" s="131" t="s">
        <v>146</v>
      </c>
      <c r="B14" s="54"/>
      <c r="C14" s="54"/>
      <c r="D14" s="54"/>
      <c r="E14" s="54"/>
      <c r="F14" s="54"/>
      <c r="G14" s="54"/>
      <c r="H14" s="54">
        <f t="shared" ref="H14:H19" si="3">SUM(B14:G14)</f>
        <v>0</v>
      </c>
      <c r="I14" s="54"/>
      <c r="J14" s="108">
        <f t="shared" ref="J14:J19" si="4">SUM(H14:I14)</f>
        <v>0</v>
      </c>
    </row>
    <row r="15" spans="1:10" s="21" customFormat="1" ht="38.25">
      <c r="A15" s="131" t="s">
        <v>147</v>
      </c>
      <c r="B15" s="54"/>
      <c r="C15" s="54"/>
      <c r="D15" s="54"/>
      <c r="E15" s="54"/>
      <c r="F15" s="54"/>
      <c r="G15" s="54"/>
      <c r="H15" s="54">
        <f t="shared" si="3"/>
        <v>0</v>
      </c>
      <c r="I15" s="54"/>
      <c r="J15" s="108">
        <f t="shared" si="4"/>
        <v>0</v>
      </c>
    </row>
    <row r="16" spans="1:10" s="21" customFormat="1">
      <c r="A16" s="131" t="s">
        <v>121</v>
      </c>
      <c r="B16" s="54"/>
      <c r="C16" s="54"/>
      <c r="D16" s="54"/>
      <c r="E16" s="54"/>
      <c r="F16" s="54"/>
      <c r="G16" s="54">
        <f>Rez!C24</f>
        <v>-189564.22699999998</v>
      </c>
      <c r="H16" s="54">
        <f t="shared" si="3"/>
        <v>-189564.22699999998</v>
      </c>
      <c r="I16" s="54"/>
      <c r="J16" s="108">
        <f t="shared" si="4"/>
        <v>-189564.22699999998</v>
      </c>
    </row>
    <row r="17" spans="1:10" s="21" customFormat="1">
      <c r="A17" s="131" t="s">
        <v>114</v>
      </c>
      <c r="B17" s="54"/>
      <c r="C17" s="54"/>
      <c r="D17" s="54"/>
      <c r="E17" s="54"/>
      <c r="F17" s="54"/>
      <c r="G17" s="54"/>
      <c r="H17" s="54">
        <f t="shared" si="3"/>
        <v>0</v>
      </c>
      <c r="I17" s="54"/>
      <c r="J17" s="108">
        <f t="shared" si="4"/>
        <v>0</v>
      </c>
    </row>
    <row r="18" spans="1:10" s="21" customFormat="1">
      <c r="A18" s="131" t="s">
        <v>120</v>
      </c>
      <c r="B18" s="54">
        <v>100000</v>
      </c>
      <c r="C18" s="54"/>
      <c r="D18" s="54"/>
      <c r="E18" s="54">
        <f>Pasivet!D37</f>
        <v>0</v>
      </c>
      <c r="F18" s="54"/>
      <c r="G18" s="54"/>
      <c r="H18" s="54">
        <f t="shared" si="3"/>
        <v>100000</v>
      </c>
      <c r="I18" s="54"/>
      <c r="J18" s="108">
        <f t="shared" si="4"/>
        <v>100000</v>
      </c>
    </row>
    <row r="19" spans="1:10" s="21" customFormat="1">
      <c r="A19" s="131" t="s">
        <v>201</v>
      </c>
      <c r="B19" s="54"/>
      <c r="C19" s="54"/>
      <c r="D19" s="54"/>
      <c r="E19" s="54"/>
      <c r="F19" s="54"/>
      <c r="G19" s="54"/>
      <c r="H19" s="54">
        <f t="shared" si="3"/>
        <v>0</v>
      </c>
      <c r="I19" s="54"/>
      <c r="J19" s="108">
        <f t="shared" si="4"/>
        <v>0</v>
      </c>
    </row>
    <row r="20" spans="1:10" s="12" customFormat="1">
      <c r="A20" s="132" t="s">
        <v>209</v>
      </c>
      <c r="B20" s="133">
        <f>B13+B16-B17</f>
        <v>0</v>
      </c>
      <c r="C20" s="133">
        <f t="shared" ref="C20:J20" si="5">C13+C16-C17</f>
        <v>0</v>
      </c>
      <c r="D20" s="133">
        <f t="shared" si="5"/>
        <v>0</v>
      </c>
      <c r="E20" s="133">
        <f t="shared" si="5"/>
        <v>0</v>
      </c>
      <c r="F20" s="133">
        <f t="shared" si="5"/>
        <v>0</v>
      </c>
      <c r="G20" s="133">
        <f>G13+G16-G17</f>
        <v>-189564.22699999998</v>
      </c>
      <c r="H20" s="133">
        <f>H13+H16-H17</f>
        <v>-189564.22699999998</v>
      </c>
      <c r="I20" s="133">
        <f t="shared" si="5"/>
        <v>0</v>
      </c>
      <c r="J20" s="134">
        <f t="shared" si="5"/>
        <v>-189564.22699999998</v>
      </c>
    </row>
  </sheetData>
  <mergeCells count="4">
    <mergeCell ref="I2:I3"/>
    <mergeCell ref="J2:J3"/>
    <mergeCell ref="A2:A3"/>
    <mergeCell ref="B2:H2"/>
  </mergeCells>
  <phoneticPr fontId="2" type="noConversion"/>
  <pageMargins left="0.25" right="0.25" top="1.0416666666666667" bottom="0.75" header="0.3" footer="0.3"/>
  <pageSetup orientation="landscape" r:id="rId1"/>
  <headerFooter alignWithMargins="0">
    <oddHeader>&amp;C&amp;"-,Regular"&amp;16
&amp;14Pasqyrat Financiare të Vitit 2013</oddHeader>
    <oddFooter>&amp;L&amp;"-,Regular"&amp;8AKTIVET / DETYRIMET DHE KAPITALI / PASH / CASH FLOW / &amp;"-,Bold"&amp;11NDRYSHIMET E KAPITALIT&amp;"-,Regular"&amp;8 / SHENIMET SHPJEGUESE / ANEX&amp;R6</oddFooter>
  </headerFooter>
</worksheet>
</file>

<file path=xl/worksheets/sheet7.xml><?xml version="1.0" encoding="utf-8"?>
<worksheet xmlns="http://schemas.openxmlformats.org/spreadsheetml/2006/main" xmlns:r="http://schemas.openxmlformats.org/officeDocument/2006/relationships">
  <dimension ref="A1:B25"/>
  <sheetViews>
    <sheetView view="pageLayout" workbookViewId="0">
      <selection activeCell="A12" sqref="A12"/>
    </sheetView>
  </sheetViews>
  <sheetFormatPr defaultColWidth="4.7109375" defaultRowHeight="12.75"/>
  <cols>
    <col min="1" max="1" width="87.7109375" style="11" bestFit="1" customWidth="1"/>
    <col min="2" max="2" width="10.140625" style="5" customWidth="1"/>
    <col min="3" max="38" width="10.140625" style="11" customWidth="1"/>
    <col min="39" max="16384" width="4.7109375" style="11"/>
  </cols>
  <sheetData>
    <row r="1" spans="1:2" ht="28.5">
      <c r="A1" s="147" t="s">
        <v>157</v>
      </c>
      <c r="B1" s="11"/>
    </row>
    <row r="2" spans="1:2" ht="32.25" customHeight="1">
      <c r="A2" s="148" t="s">
        <v>26</v>
      </c>
    </row>
    <row r="3" spans="1:2">
      <c r="A3" s="149" t="s">
        <v>190</v>
      </c>
    </row>
    <row r="4" spans="1:2" ht="21.75" customHeight="1">
      <c r="A4" s="150" t="s">
        <v>191</v>
      </c>
    </row>
    <row r="5" spans="1:2" ht="23.25" customHeight="1">
      <c r="A5" s="150" t="s">
        <v>192</v>
      </c>
    </row>
    <row r="6" spans="1:2" ht="21.75" customHeight="1">
      <c r="A6" s="150" t="s">
        <v>125</v>
      </c>
    </row>
    <row r="7" spans="1:2" ht="25.5">
      <c r="A7" s="151" t="s">
        <v>167</v>
      </c>
    </row>
    <row r="8" spans="1:2" ht="25.5">
      <c r="A8" s="151" t="s">
        <v>168</v>
      </c>
    </row>
    <row r="9" spans="1:2" ht="25.5">
      <c r="A9" s="151" t="s">
        <v>169</v>
      </c>
    </row>
    <row r="10" spans="1:2" ht="38.25">
      <c r="A10" s="152" t="s">
        <v>170</v>
      </c>
    </row>
    <row r="11" spans="1:2" ht="25.5">
      <c r="A11" s="152" t="s">
        <v>171</v>
      </c>
    </row>
    <row r="12" spans="1:2" ht="25.5">
      <c r="A12" s="152" t="s">
        <v>172</v>
      </c>
    </row>
    <row r="13" spans="1:2">
      <c r="A13" s="153" t="s">
        <v>160</v>
      </c>
    </row>
    <row r="14" spans="1:2">
      <c r="A14" s="154" t="s">
        <v>161</v>
      </c>
    </row>
    <row r="15" spans="1:2">
      <c r="A15" s="154" t="s">
        <v>162</v>
      </c>
    </row>
    <row r="16" spans="1:2">
      <c r="A16" s="154" t="s">
        <v>163</v>
      </c>
    </row>
    <row r="17" spans="1:1">
      <c r="A17" s="154" t="s">
        <v>164</v>
      </c>
    </row>
    <row r="18" spans="1:1">
      <c r="A18" s="154" t="s">
        <v>165</v>
      </c>
    </row>
    <row r="19" spans="1:1">
      <c r="A19" s="154" t="s">
        <v>166</v>
      </c>
    </row>
    <row r="20" spans="1:1" ht="21" customHeight="1">
      <c r="A20" s="155" t="s">
        <v>27</v>
      </c>
    </row>
    <row r="21" spans="1:1" ht="25.5">
      <c r="A21" s="156" t="s">
        <v>173</v>
      </c>
    </row>
    <row r="22" spans="1:1">
      <c r="A22" s="157"/>
    </row>
    <row r="23" spans="1:1">
      <c r="A23" s="150"/>
    </row>
    <row r="24" spans="1:1">
      <c r="A24" s="150"/>
    </row>
    <row r="25" spans="1:1">
      <c r="A25" s="158"/>
    </row>
  </sheetData>
  <pageMargins left="0.7" right="0.7" top="1.0416666666666667" bottom="0.75" header="0.3" footer="0.3"/>
  <pageSetup orientation="portrait" r:id="rId1"/>
  <headerFooter alignWithMargins="0">
    <oddHeader>&amp;C&amp;"-,Regular"&amp;16
&amp;14Pasqyrat Financiare të Vitit 2013</oddHeader>
    <oddFooter>&amp;L7&amp;R&amp;"-,Regular"&amp;8AKTIVET / DETYRIMET DHE KAPITALI / PASH / CASH FLOW / NDRYSHIMET E KAPITALIT /&amp;11 &amp;"-,Bold"SHENIMET SHPJEGUESE&amp;"-,Regular"&amp;8 / ANEX</oddFooter>
  </headerFooter>
</worksheet>
</file>

<file path=xl/worksheets/sheet8.xml><?xml version="1.0" encoding="utf-8"?>
<worksheet xmlns="http://schemas.openxmlformats.org/spreadsheetml/2006/main" xmlns:r="http://schemas.openxmlformats.org/officeDocument/2006/relationships">
  <dimension ref="A1:G41"/>
  <sheetViews>
    <sheetView view="pageLayout" topLeftCell="A19" workbookViewId="0">
      <selection activeCell="A4" sqref="A4"/>
    </sheetView>
  </sheetViews>
  <sheetFormatPr defaultRowHeight="12.75"/>
  <cols>
    <col min="1" max="1" width="34" style="5" customWidth="1"/>
    <col min="2" max="2" width="13.42578125" style="5" customWidth="1"/>
    <col min="3" max="4" width="11.28515625" style="5" customWidth="1"/>
    <col min="5" max="5" width="12.28515625" style="14" customWidth="1"/>
    <col min="6" max="16384" width="9.140625" style="5"/>
  </cols>
  <sheetData>
    <row r="1" spans="1:7" ht="23.25" customHeight="1">
      <c r="A1" s="136" t="s">
        <v>28</v>
      </c>
      <c r="B1" s="127"/>
      <c r="C1" s="127"/>
      <c r="D1" s="127"/>
      <c r="E1" s="127"/>
      <c r="F1" s="128"/>
    </row>
    <row r="2" spans="1:7" ht="15.75">
      <c r="A2" s="137" t="s">
        <v>36</v>
      </c>
      <c r="B2" s="13"/>
      <c r="F2" s="99"/>
    </row>
    <row r="3" spans="1:7">
      <c r="A3" s="106"/>
      <c r="B3" s="13"/>
      <c r="F3" s="99"/>
    </row>
    <row r="4" spans="1:7">
      <c r="A4" s="107" t="s">
        <v>0</v>
      </c>
      <c r="F4" s="99"/>
    </row>
    <row r="5" spans="1:7" s="7" customFormat="1" ht="15">
      <c r="A5" s="138" t="s">
        <v>4</v>
      </c>
      <c r="B5" s="16"/>
      <c r="C5" s="16"/>
      <c r="D5" s="16"/>
      <c r="E5" s="17"/>
      <c r="F5" s="98"/>
    </row>
    <row r="6" spans="1:7" s="7" customFormat="1">
      <c r="A6" s="139" t="s">
        <v>29</v>
      </c>
      <c r="B6" s="59" t="s">
        <v>30</v>
      </c>
      <c r="C6" s="59"/>
      <c r="D6" s="59"/>
      <c r="E6" s="59" t="s">
        <v>193</v>
      </c>
      <c r="F6" s="98"/>
    </row>
    <row r="7" spans="1:7">
      <c r="A7" s="140" t="s">
        <v>212</v>
      </c>
      <c r="B7" s="4" t="s">
        <v>32</v>
      </c>
      <c r="C7" s="18"/>
      <c r="D7" s="18"/>
      <c r="E7" s="14">
        <f>[1]Sheet1!$C$3-[1]Sheet1!$D$4-[1]Sheet1!$D$5</f>
        <v>96396</v>
      </c>
      <c r="F7" s="99"/>
    </row>
    <row r="8" spans="1:7">
      <c r="A8" s="140" t="s">
        <v>213</v>
      </c>
      <c r="B8" s="4" t="s">
        <v>214</v>
      </c>
      <c r="C8" s="18"/>
      <c r="D8" s="18"/>
      <c r="E8" s="14">
        <v>2804</v>
      </c>
      <c r="F8" s="99"/>
    </row>
    <row r="9" spans="1:7">
      <c r="A9" s="140"/>
      <c r="B9" s="4"/>
      <c r="C9" s="18"/>
      <c r="D9" s="18"/>
      <c r="F9" s="99"/>
    </row>
    <row r="10" spans="1:7" s="7" customFormat="1" ht="15">
      <c r="A10" s="141" t="s">
        <v>31</v>
      </c>
      <c r="B10" s="70"/>
      <c r="C10" s="60"/>
      <c r="D10" s="60"/>
      <c r="E10" s="61">
        <f>SUM(E7:E9)</f>
        <v>99200</v>
      </c>
      <c r="F10" s="98"/>
    </row>
    <row r="11" spans="1:7">
      <c r="A11" s="142"/>
      <c r="B11" s="4"/>
      <c r="C11" s="10"/>
      <c r="D11" s="4"/>
      <c r="E11" s="19"/>
      <c r="F11" s="99"/>
    </row>
    <row r="12" spans="1:7">
      <c r="A12" s="107" t="s">
        <v>16</v>
      </c>
      <c r="F12" s="99"/>
    </row>
    <row r="13" spans="1:7">
      <c r="A13" s="143"/>
      <c r="D13" s="9"/>
      <c r="F13" s="99"/>
    </row>
    <row r="14" spans="1:7" s="7" customFormat="1" ht="15">
      <c r="A14" s="106" t="s">
        <v>67</v>
      </c>
      <c r="C14" s="70"/>
      <c r="E14" s="61">
        <f>SUM(E15:E27)</f>
        <v>0</v>
      </c>
      <c r="F14" s="98"/>
      <c r="G14" s="12"/>
    </row>
    <row r="15" spans="1:7" s="7" customFormat="1">
      <c r="A15" s="144"/>
      <c r="C15" s="70"/>
      <c r="E15" s="14"/>
      <c r="F15" s="98"/>
    </row>
    <row r="16" spans="1:7" s="7" customFormat="1">
      <c r="A16" s="144"/>
      <c r="C16" s="70"/>
      <c r="E16" s="14"/>
      <c r="F16" s="98"/>
    </row>
    <row r="17" spans="1:6" s="7" customFormat="1">
      <c r="A17" s="144"/>
      <c r="C17" s="70"/>
      <c r="E17" s="14"/>
      <c r="F17" s="98"/>
    </row>
    <row r="18" spans="1:6" s="7" customFormat="1">
      <c r="A18" s="144"/>
      <c r="C18" s="70"/>
      <c r="E18" s="14"/>
      <c r="F18" s="98"/>
    </row>
    <row r="19" spans="1:6" s="7" customFormat="1">
      <c r="A19" s="144"/>
      <c r="C19" s="70"/>
      <c r="E19" s="14"/>
      <c r="F19" s="98"/>
    </row>
    <row r="20" spans="1:6">
      <c r="A20" s="144"/>
      <c r="C20" s="9"/>
      <c r="F20" s="99"/>
    </row>
    <row r="21" spans="1:6">
      <c r="A21" s="144"/>
      <c r="C21" s="9"/>
      <c r="F21" s="99"/>
    </row>
    <row r="22" spans="1:6">
      <c r="A22" s="144"/>
      <c r="C22" s="9"/>
      <c r="F22" s="99"/>
    </row>
    <row r="23" spans="1:6">
      <c r="A23" s="144"/>
      <c r="C23" s="9"/>
      <c r="F23" s="99"/>
    </row>
    <row r="24" spans="1:6">
      <c r="A24" s="144"/>
      <c r="C24" s="9"/>
      <c r="F24" s="99"/>
    </row>
    <row r="25" spans="1:6">
      <c r="A25" s="144"/>
      <c r="C25" s="9"/>
      <c r="F25" s="99"/>
    </row>
    <row r="26" spans="1:6">
      <c r="A26" s="144"/>
      <c r="C26" s="9"/>
      <c r="F26" s="99"/>
    </row>
    <row r="27" spans="1:6">
      <c r="A27" s="144"/>
      <c r="C27" s="9"/>
      <c r="F27" s="99"/>
    </row>
    <row r="28" spans="1:6">
      <c r="A28" s="143"/>
      <c r="F28" s="99"/>
    </row>
    <row r="29" spans="1:6" s="7" customFormat="1" ht="15">
      <c r="A29" s="106" t="s">
        <v>65</v>
      </c>
      <c r="C29" s="70"/>
      <c r="E29" s="61">
        <f>Pasivet!D15</f>
        <v>10515</v>
      </c>
      <c r="F29" s="98"/>
    </row>
    <row r="30" spans="1:6">
      <c r="A30" s="90" t="s">
        <v>123</v>
      </c>
      <c r="C30" s="9"/>
      <c r="F30" s="99"/>
    </row>
    <row r="31" spans="1:6">
      <c r="A31" s="90"/>
      <c r="C31" s="9"/>
      <c r="F31" s="99"/>
    </row>
    <row r="32" spans="1:6" s="7" customFormat="1">
      <c r="A32" s="106" t="s">
        <v>12</v>
      </c>
      <c r="B32" s="8"/>
      <c r="C32" s="70"/>
      <c r="E32" s="62"/>
      <c r="F32" s="98"/>
    </row>
    <row r="33" spans="1:6" s="7" customFormat="1" ht="15.75" thickBot="1">
      <c r="A33" s="145" t="s">
        <v>129</v>
      </c>
      <c r="C33" s="70"/>
      <c r="E33" s="135"/>
      <c r="F33" s="98"/>
    </row>
    <row r="34" spans="1:6">
      <c r="A34" s="90" t="s">
        <v>130</v>
      </c>
      <c r="C34" s="9"/>
      <c r="E34" s="14">
        <f>Pasivet!D40</f>
        <v>-189564.22699999998</v>
      </c>
      <c r="F34" s="99"/>
    </row>
    <row r="35" spans="1:6">
      <c r="A35" s="144" t="s">
        <v>131</v>
      </c>
      <c r="C35" s="9"/>
      <c r="F35" s="99"/>
    </row>
    <row r="36" spans="1:6">
      <c r="A36" s="90" t="s">
        <v>132</v>
      </c>
      <c r="C36" s="9"/>
      <c r="F36" s="99"/>
    </row>
    <row r="37" spans="1:6">
      <c r="A37" s="90" t="s">
        <v>133</v>
      </c>
      <c r="C37" s="9"/>
      <c r="F37" s="99"/>
    </row>
    <row r="38" spans="1:6">
      <c r="A38" s="90"/>
      <c r="F38" s="99"/>
    </row>
    <row r="39" spans="1:6">
      <c r="A39" s="90"/>
      <c r="F39" s="99"/>
    </row>
    <row r="40" spans="1:6">
      <c r="A40" s="90"/>
      <c r="F40" s="99"/>
    </row>
    <row r="41" spans="1:6">
      <c r="A41" s="101"/>
      <c r="B41" s="102"/>
      <c r="C41" s="102"/>
      <c r="D41" s="102"/>
      <c r="E41" s="146"/>
      <c r="F41" s="103"/>
    </row>
  </sheetData>
  <pageMargins left="0.7" right="0.7" top="1.0416666666666667" bottom="0.75" header="0.3" footer="0.3"/>
  <pageSetup orientation="portrait" r:id="rId1"/>
  <headerFooter alignWithMargins="0">
    <oddHeader>&amp;C&amp;"-,Regular"&amp;16
&amp;14Pasqyrat Financiare të Vitit 2013</oddHeader>
    <oddFooter>&amp;L&amp;"-,Regular"&amp;8AKTIVET / DETYRIMET DHE KAPITALI / PASH / CASH FLOW / NDRYSHIMET E KAPITALIT / &amp;"-,Bold"&amp;11SHENIMET SHPJEGUESE&amp;"-,Regular"&amp;8 / ANEX&amp;R8</oddFooter>
  </headerFooter>
</worksheet>
</file>

<file path=xl/worksheets/sheet9.xml><?xml version="1.0" encoding="utf-8"?>
<worksheet xmlns="http://schemas.openxmlformats.org/spreadsheetml/2006/main" xmlns:r="http://schemas.openxmlformats.org/officeDocument/2006/relationships">
  <dimension ref="A1:D38"/>
  <sheetViews>
    <sheetView view="pageLayout" workbookViewId="0">
      <selection activeCell="A38" sqref="A38"/>
    </sheetView>
  </sheetViews>
  <sheetFormatPr defaultRowHeight="12.75"/>
  <cols>
    <col min="1" max="1" width="54.7109375" style="5" customWidth="1"/>
    <col min="2" max="2" width="10.28515625" style="5" customWidth="1"/>
    <col min="3" max="3" width="14.5703125" style="14" bestFit="1" customWidth="1"/>
    <col min="4" max="4" width="10" style="5" bestFit="1" customWidth="1"/>
    <col min="5" max="16384" width="9.140625" style="5"/>
  </cols>
  <sheetData>
    <row r="1" spans="1:3" s="21" customFormat="1" ht="16.5" thickTop="1">
      <c r="A1" s="63" t="s">
        <v>20</v>
      </c>
      <c r="B1" s="64"/>
      <c r="C1" s="65"/>
    </row>
    <row r="2" spans="1:3">
      <c r="A2" s="7"/>
      <c r="B2" s="9"/>
      <c r="C2" s="62"/>
    </row>
    <row r="3" spans="1:3">
      <c r="A3" s="7" t="s">
        <v>55</v>
      </c>
      <c r="B3" s="9"/>
      <c r="C3" s="62"/>
    </row>
    <row r="4" spans="1:3">
      <c r="A4" s="5" t="s">
        <v>55</v>
      </c>
      <c r="B4" s="9"/>
      <c r="C4" s="66"/>
    </row>
    <row r="5" spans="1:3">
      <c r="A5" s="7"/>
      <c r="B5" s="9"/>
      <c r="C5" s="62"/>
    </row>
    <row r="6" spans="1:3" ht="15.75">
      <c r="A6" s="23" t="s">
        <v>189</v>
      </c>
      <c r="B6" s="9"/>
      <c r="C6" s="62"/>
    </row>
    <row r="7" spans="1:3">
      <c r="A7" s="21"/>
      <c r="B7" s="9"/>
    </row>
    <row r="8" spans="1:3">
      <c r="A8" s="15" t="s">
        <v>122</v>
      </c>
      <c r="B8" s="9"/>
      <c r="C8" s="14">
        <f>Pasivet!D3</f>
        <v>188764.22700000001</v>
      </c>
    </row>
    <row r="9" spans="1:3">
      <c r="A9" s="7"/>
      <c r="B9" s="52"/>
      <c r="C9" s="62"/>
    </row>
    <row r="10" spans="1:3" s="7" customFormat="1">
      <c r="A10" s="12" t="s">
        <v>204</v>
      </c>
      <c r="C10" s="62"/>
    </row>
    <row r="11" spans="1:3">
      <c r="A11" s="21" t="s">
        <v>205</v>
      </c>
      <c r="B11" s="9"/>
    </row>
    <row r="12" spans="1:3">
      <c r="A12" s="21"/>
      <c r="B12" s="9"/>
    </row>
    <row r="13" spans="1:3" ht="15.75">
      <c r="A13" s="23" t="s">
        <v>19</v>
      </c>
      <c r="B13" s="9"/>
    </row>
    <row r="14" spans="1:3" ht="13.5" thickBot="1">
      <c r="A14" s="15" t="s">
        <v>6</v>
      </c>
      <c r="B14" s="9"/>
      <c r="C14" s="159">
        <v>100000</v>
      </c>
    </row>
    <row r="15" spans="1:3">
      <c r="A15" s="21" t="s">
        <v>33</v>
      </c>
      <c r="B15" s="9"/>
      <c r="C15" s="160">
        <v>100000</v>
      </c>
    </row>
    <row r="16" spans="1:3">
      <c r="A16" s="21"/>
      <c r="B16" s="9"/>
    </row>
    <row r="17" spans="1:4" s="7" customFormat="1">
      <c r="A17" s="12" t="s">
        <v>203</v>
      </c>
      <c r="B17" s="69"/>
      <c r="C17" s="62"/>
    </row>
    <row r="18" spans="1:4" ht="13.5" thickBot="1">
      <c r="A18" s="21" t="s">
        <v>79</v>
      </c>
      <c r="B18" s="9"/>
      <c r="C18" s="161" t="s">
        <v>223</v>
      </c>
    </row>
    <row r="19" spans="1:4">
      <c r="A19" s="15"/>
      <c r="B19" s="9"/>
    </row>
    <row r="20" spans="1:4">
      <c r="A20" s="15" t="s">
        <v>81</v>
      </c>
      <c r="B20" s="9"/>
    </row>
    <row r="21" spans="1:4">
      <c r="A21" s="4" t="s">
        <v>34</v>
      </c>
      <c r="B21" s="9"/>
      <c r="C21" s="14">
        <f>Pasivet!D40</f>
        <v>-189564.22699999998</v>
      </c>
    </row>
    <row r="22" spans="1:4">
      <c r="A22" s="4" t="s">
        <v>126</v>
      </c>
      <c r="B22" s="9"/>
      <c r="C22" s="14">
        <v>0</v>
      </c>
    </row>
    <row r="23" spans="1:4">
      <c r="A23" s="5" t="s">
        <v>124</v>
      </c>
      <c r="B23" s="9"/>
      <c r="C23" s="14">
        <v>0</v>
      </c>
    </row>
    <row r="24" spans="1:4">
      <c r="A24" s="5" t="s">
        <v>127</v>
      </c>
      <c r="B24" s="9"/>
      <c r="C24" s="14">
        <f>SUM(C21:C23)</f>
        <v>-189564.22699999998</v>
      </c>
    </row>
    <row r="25" spans="1:4">
      <c r="A25" s="5" t="s">
        <v>11</v>
      </c>
      <c r="B25" s="9"/>
      <c r="C25" s="14">
        <v>0</v>
      </c>
    </row>
    <row r="26" spans="1:4">
      <c r="A26" s="5" t="s">
        <v>35</v>
      </c>
      <c r="B26" s="9"/>
      <c r="C26" s="14">
        <v>0</v>
      </c>
    </row>
    <row r="27" spans="1:4">
      <c r="A27" s="5" t="s">
        <v>128</v>
      </c>
      <c r="B27" s="9"/>
      <c r="C27" s="14">
        <f>C24</f>
        <v>-189564.22699999998</v>
      </c>
      <c r="D27" s="14"/>
    </row>
    <row r="29" spans="1:4" ht="15.75">
      <c r="A29" s="23" t="s">
        <v>37</v>
      </c>
    </row>
    <row r="31" spans="1:4" ht="12.75" customHeight="1">
      <c r="A31" s="173" t="s">
        <v>206</v>
      </c>
      <c r="B31" s="173"/>
      <c r="C31" s="173"/>
    </row>
    <row r="32" spans="1:4" ht="33" customHeight="1">
      <c r="A32" s="173"/>
      <c r="B32" s="173"/>
      <c r="C32" s="173"/>
    </row>
    <row r="33" spans="1:3" s="67" customFormat="1" ht="47.25" customHeight="1">
      <c r="A33" s="173" t="s">
        <v>224</v>
      </c>
      <c r="B33" s="173"/>
      <c r="C33" s="173"/>
    </row>
    <row r="35" spans="1:3">
      <c r="A35" s="5" t="s">
        <v>225</v>
      </c>
    </row>
    <row r="36" spans="1:3">
      <c r="A36" s="5" t="s">
        <v>215</v>
      </c>
    </row>
    <row r="38" spans="1:3">
      <c r="B38" s="4"/>
      <c r="C38" s="19"/>
    </row>
  </sheetData>
  <mergeCells count="2">
    <mergeCell ref="A31:C32"/>
    <mergeCell ref="A33:C33"/>
  </mergeCells>
  <pageMargins left="0.7" right="0.7" top="1.0416666666666667" bottom="0.75" header="0.3" footer="0.3"/>
  <pageSetup orientation="portrait" r:id="rId1"/>
  <headerFooter alignWithMargins="0">
    <oddHeader>&amp;C&amp;"-,Regular"&amp;16Alket Hyseni
&amp;11Pasqyrat Financiare të Vitit 2013</oddHeader>
    <oddFooter>&amp;L9&amp;R&amp;"-,Regular"&amp;8AKTIVET / DETYRIMET DHE KAPITALI / PASH / CASH FLOW / NDRYSHIMET E KAPITALIT /&amp;11 &amp;"-,Bold"SHENIMET SHPJEGUESE&amp;"-,Regular"&amp;8 / ANEX</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Kop</vt:lpstr>
      <vt:lpstr>Aktivet</vt:lpstr>
      <vt:lpstr>Pasivet</vt:lpstr>
      <vt:lpstr>Rez</vt:lpstr>
      <vt:lpstr>Fluksi</vt:lpstr>
      <vt:lpstr>Kapitali</vt:lpstr>
      <vt:lpstr>Shen.Spjeg_1</vt:lpstr>
      <vt:lpstr>Shen.Spjeg_2</vt:lpstr>
      <vt:lpstr>Shen.Spjeg_3</vt:lpstr>
      <vt:lpstr>Dek</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user</cp:lastModifiedBy>
  <cp:lastPrinted>2014-03-29T14:34:10Z</cp:lastPrinted>
  <dcterms:created xsi:type="dcterms:W3CDTF">2002-02-16T18:16:52Z</dcterms:created>
  <dcterms:modified xsi:type="dcterms:W3CDTF">2014-07-07T21:27:00Z</dcterms:modified>
</cp:coreProperties>
</file>