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4240" windowHeight="13140"/>
  </bookViews>
  <sheets>
    <sheet name="PASH-sipas funksionit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/>
  <c r="B16"/>
  <c r="B9"/>
  <c r="M22"/>
  <c r="M18"/>
  <c r="N26"/>
  <c r="N15"/>
  <c r="M11"/>
  <c r="N8"/>
  <c r="N25"/>
  <c r="N28"/>
  <c r="N7"/>
  <c r="M8"/>
  <c r="M19"/>
  <c r="M7"/>
  <c r="N23"/>
  <c r="M27"/>
  <c r="N17"/>
  <c r="N12"/>
  <c r="M16"/>
  <c r="N24"/>
  <c r="M13"/>
  <c r="N14"/>
  <c r="N19"/>
  <c r="M17"/>
  <c r="M14"/>
  <c r="N20"/>
  <c r="N21"/>
  <c r="M15"/>
  <c r="M24"/>
  <c r="M25"/>
  <c r="N22"/>
  <c r="M9"/>
  <c r="N9"/>
  <c r="M20"/>
  <c r="N16"/>
  <c r="N13"/>
  <c r="N11"/>
  <c r="N18"/>
  <c r="M26"/>
  <c r="M21"/>
  <c r="M23"/>
  <c r="M10"/>
  <c r="M28"/>
  <c r="N27"/>
  <c r="M12"/>
  <c r="N10"/>
  <c r="B24" l="1"/>
  <c r="B26" s="1"/>
  <c r="B27" l="1"/>
  <c r="B28" s="1"/>
</calcChain>
</file>

<file path=xl/sharedStrings.xml><?xml version="1.0" encoding="utf-8"?>
<sst xmlns="http://schemas.openxmlformats.org/spreadsheetml/2006/main" count="27" uniqueCount="26">
  <si>
    <t>Fitimi/(humbja) neto</t>
  </si>
  <si>
    <t>Tatimi mbi fitimin</t>
  </si>
  <si>
    <t>Fitimi/(humbja) para tatimit</t>
  </si>
  <si>
    <t>Totali i shpenzimeve</t>
  </si>
  <si>
    <t>Shpenzime financiare</t>
  </si>
  <si>
    <t>Shpenzime te tjera</t>
  </si>
  <si>
    <t>Amortizimi i aktiveve afatgjata</t>
  </si>
  <si>
    <t>Kontributet per sigurime shoqerore e shendetsore</t>
  </si>
  <si>
    <t>Pagat</t>
  </si>
  <si>
    <t>Shpenzime personeli</t>
  </si>
  <si>
    <t>Inventari ne mbyllje</t>
  </si>
  <si>
    <t>Blerje mallra gjate periudhes apo shpenzime per mallrat e prodhuara</t>
  </si>
  <si>
    <t>Inventari ne celje</t>
  </si>
  <si>
    <t>Shpenzimet per materiale</t>
  </si>
  <si>
    <t>SHPENZIMET</t>
  </si>
  <si>
    <t>Totali i te ardhurave</t>
  </si>
  <si>
    <t xml:space="preserve">Te ardhura te tjera </t>
  </si>
  <si>
    <t>Te ardhura nga aktiviteti kryesor</t>
  </si>
  <si>
    <t>TE ARDHURAT</t>
  </si>
  <si>
    <t>(Sipas Funksionit) - per perdorim te drejtimit te shoqerise</t>
  </si>
  <si>
    <t>Para ardhese</t>
  </si>
  <si>
    <t>Raportuese</t>
  </si>
  <si>
    <t>Periudha</t>
  </si>
  <si>
    <t>PASQYRA E TE ARDHURAVE DHE SHPENZIMEVE</t>
  </si>
  <si>
    <t>SFPEF</t>
  </si>
  <si>
    <t>NAS-15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</si>
</sst>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1"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 applyBorder="1" applyAlignment="1"/>
    <xf numFmtId="0" fontId="0" fillId="0" borderId="0" xfId="0" applyBorder="1"/>
    <xf numFmtId="3" fontId="2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3" fontId="7" fillId="0" borderId="0" xfId="0" applyNumberFormat="1" applyFont="1" applyBorder="1" applyAlignment="1">
      <alignment horizontal="center" vertical="center"/>
    </xf>
    <xf numFmtId="0" fontId="9" fillId="0" borderId="0" xfId="0" applyFont="1"/>
    <xf numFmtId="43" fontId="0" fillId="0" borderId="0" xfId="1" applyFont="1"/>
    <xf numFmtId="0" fontId="1" fillId="4" borderId="0" xfId="0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N36"/>
  <sheetViews>
    <sheetView tabSelected="1" workbookViewId="0">
      <selection activeCell="B28" sqref="B28"/>
    </sheetView>
  </sheetViews>
  <sheetFormatPr defaultRowHeight="15"/>
  <cols>
    <col min="1" max="1" width="61" customWidth="1"/>
    <col min="2" max="3" width="22.42578125" customWidth="1"/>
    <col min="6" max="6" width="7.85546875" customWidth="1"/>
    <col min="7" max="7" width="10.140625" customWidth="1"/>
    <col min="11" max="11" width="9.42578125" customWidth="1"/>
    <col min="13" max="13" width="20.5703125" bestFit="1" customWidth="1"/>
    <col min="14" max="14" width="22" bestFit="1" customWidth="1"/>
  </cols>
  <sheetData>
    <row r="1" spans="1:14">
      <c r="M1" t="s">
        <v>25</v>
      </c>
      <c r="N1" s="17" t="s">
        <v>24</v>
      </c>
    </row>
    <row r="2" spans="1:14">
      <c r="A2" s="19" t="s">
        <v>23</v>
      </c>
      <c r="B2" s="16" t="s">
        <v>22</v>
      </c>
      <c r="C2" s="16" t="s">
        <v>22</v>
      </c>
    </row>
    <row r="3" spans="1:14">
      <c r="A3" s="19"/>
      <c r="B3" s="16" t="s">
        <v>21</v>
      </c>
      <c r="C3" s="16" t="s">
        <v>20</v>
      </c>
    </row>
    <row r="4" spans="1:14">
      <c r="A4" s="12" t="s">
        <v>19</v>
      </c>
      <c r="B4" s="2"/>
      <c r="C4" s="2"/>
    </row>
    <row r="5" spans="1:14">
      <c r="A5" s="2"/>
      <c r="B5" s="2"/>
      <c r="C5" s="2"/>
    </row>
    <row r="6" spans="1:14">
      <c r="A6" s="15" t="s">
        <v>18</v>
      </c>
      <c r="B6" s="14"/>
      <c r="C6" s="2"/>
    </row>
    <row r="7" spans="1:14">
      <c r="A7" s="10" t="s">
        <v>17</v>
      </c>
      <c r="B7" s="10">
        <v>178045536</v>
      </c>
      <c r="C7" s="2">
        <v>449061377</v>
      </c>
      <c r="L7">
        <v>1</v>
      </c>
      <c r="M7" t="e">
        <f t="shared" ref="M7:M28" ca="1" si="0">CONCATENATE("PR-",PullFirstLetters(SUBSTITUTE(SUBSTITUTE(SUBSTITUTE(SUBSTITUTE(SUBSTITUTE(A7, "/", ""), ":", ""), "(", ""), ")", ""), ",", "")  ),"-")&amp;TEXT(L7,"000")</f>
        <v>#NAME?</v>
      </c>
      <c r="N7" t="e">
        <f t="shared" ref="N7:N28" ca="1" si="1">CONCATENATE("PPA-",PullFirstLetters(SUBSTITUTE(SUBSTITUTE(SUBSTITUTE(SUBSTITUTE(SUBSTITUTE(A7, "/", ""), ":", ""), "(", ""), ")", ""), ",", "")  ),"-")&amp;TEXT(L7,"000")</f>
        <v>#NAME?</v>
      </c>
    </row>
    <row r="8" spans="1:14">
      <c r="A8" s="10" t="s">
        <v>16</v>
      </c>
      <c r="B8" s="10"/>
      <c r="C8" s="2"/>
      <c r="L8">
        <v>2</v>
      </c>
      <c r="M8" t="e">
        <f t="shared" ca="1" si="0"/>
        <v>#NAME?</v>
      </c>
      <c r="N8" t="e">
        <f t="shared" ca="1" si="1"/>
        <v>#NAME?</v>
      </c>
    </row>
    <row r="9" spans="1:14" ht="15.75" thickBot="1">
      <c r="A9" s="9" t="s">
        <v>15</v>
      </c>
      <c r="B9" s="7">
        <f>SUM(B7:B8)</f>
        <v>178045536</v>
      </c>
      <c r="C9" s="7">
        <v>449061377</v>
      </c>
      <c r="L9">
        <v>3</v>
      </c>
      <c r="M9" t="e">
        <f t="shared" ca="1" si="0"/>
        <v>#NAME?</v>
      </c>
      <c r="N9" t="e">
        <f t="shared" ca="1" si="1"/>
        <v>#NAME?</v>
      </c>
    </row>
    <row r="10" spans="1:14">
      <c r="A10" s="8"/>
      <c r="B10" s="14"/>
      <c r="C10" s="2"/>
      <c r="M10" t="e">
        <f t="shared" ca="1" si="0"/>
        <v>#NAME?</v>
      </c>
      <c r="N10" t="e">
        <f t="shared" ca="1" si="1"/>
        <v>#NAME?</v>
      </c>
    </row>
    <row r="11" spans="1:14">
      <c r="A11" s="15" t="s">
        <v>14</v>
      </c>
      <c r="B11" s="14"/>
      <c r="C11" s="2"/>
      <c r="M11" t="e">
        <f t="shared" ca="1" si="0"/>
        <v>#NAME?</v>
      </c>
      <c r="N11" t="e">
        <f t="shared" ca="1" si="1"/>
        <v>#NAME?</v>
      </c>
    </row>
    <row r="12" spans="1:14">
      <c r="A12" s="15" t="s">
        <v>13</v>
      </c>
      <c r="B12" s="14">
        <v>93897915.45276466</v>
      </c>
      <c r="C12" s="2">
        <v>200424000.66999999</v>
      </c>
      <c r="M12" t="e">
        <f t="shared" ca="1" si="0"/>
        <v>#NAME?</v>
      </c>
      <c r="N12" t="e">
        <f t="shared" ca="1" si="1"/>
        <v>#NAME?</v>
      </c>
    </row>
    <row r="13" spans="1:14">
      <c r="A13" s="13" t="s">
        <v>12</v>
      </c>
      <c r="B13" s="14"/>
      <c r="C13" s="2"/>
      <c r="L13">
        <v>4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11</v>
      </c>
      <c r="B14" s="14"/>
      <c r="C14" s="2"/>
      <c r="L14">
        <v>5</v>
      </c>
      <c r="M14" t="e">
        <f t="shared" ca="1" si="0"/>
        <v>#NAME?</v>
      </c>
      <c r="N14" t="e">
        <f t="shared" ca="1" si="1"/>
        <v>#NAME?</v>
      </c>
    </row>
    <row r="15" spans="1:14">
      <c r="A15" s="13" t="s">
        <v>10</v>
      </c>
      <c r="L15">
        <v>6</v>
      </c>
      <c r="M15" t="e">
        <f t="shared" ca="1" si="0"/>
        <v>#NAME?</v>
      </c>
      <c r="N15" t="e">
        <f t="shared" ca="1" si="1"/>
        <v>#NAME?</v>
      </c>
    </row>
    <row r="16" spans="1:14">
      <c r="A16" s="13"/>
      <c r="B16" s="11">
        <f>B12</f>
        <v>93897915.45276466</v>
      </c>
      <c r="C16" s="11">
        <v>200424000.66999999</v>
      </c>
      <c r="M16" t="e">
        <f t="shared" ca="1" si="0"/>
        <v>#NAME?</v>
      </c>
      <c r="N16" t="e">
        <f t="shared" ca="1" si="1"/>
        <v>#NAME?</v>
      </c>
    </row>
    <row r="17" spans="1:14">
      <c r="A17" s="12" t="s">
        <v>9</v>
      </c>
      <c r="B17" s="10"/>
      <c r="C17" s="10"/>
      <c r="M17" t="e">
        <f t="shared" ca="1" si="0"/>
        <v>#NAME?</v>
      </c>
      <c r="N17" t="e">
        <f t="shared" ca="1" si="1"/>
        <v>#NAME?</v>
      </c>
    </row>
    <row r="18" spans="1:14">
      <c r="A18" s="10" t="s">
        <v>8</v>
      </c>
      <c r="B18" s="10">
        <v>10715929</v>
      </c>
      <c r="C18" s="2">
        <v>12792270</v>
      </c>
      <c r="L18">
        <v>7</v>
      </c>
      <c r="M18" t="e">
        <f t="shared" ca="1" si="0"/>
        <v>#NAME?</v>
      </c>
      <c r="N18" t="e">
        <f t="shared" ca="1" si="1"/>
        <v>#NAME?</v>
      </c>
    </row>
    <row r="19" spans="1:14">
      <c r="A19" s="10" t="s">
        <v>7</v>
      </c>
      <c r="B19" s="10">
        <v>1789559.9519999996</v>
      </c>
      <c r="C19" s="2">
        <v>2136319.7599999998</v>
      </c>
      <c r="L19">
        <v>8</v>
      </c>
      <c r="M19" t="e">
        <f t="shared" ca="1" si="0"/>
        <v>#NAME?</v>
      </c>
      <c r="N19" t="e">
        <f t="shared" ca="1" si="1"/>
        <v>#NAME?</v>
      </c>
    </row>
    <row r="20" spans="1:14">
      <c r="A20" s="10"/>
      <c r="B20" s="11">
        <f>SUM(B18:B19)</f>
        <v>12505488.952</v>
      </c>
      <c r="C20" s="11">
        <v>14928589.76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6</v>
      </c>
      <c r="B21" s="10">
        <v>5955149.7541523296</v>
      </c>
      <c r="C21" s="2">
        <v>10130449.437830679</v>
      </c>
      <c r="L21">
        <v>9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5</v>
      </c>
      <c r="B22" s="10">
        <v>44828837.25999999</v>
      </c>
      <c r="C22" s="2">
        <v>155712160.53000003</v>
      </c>
      <c r="L22">
        <v>10</v>
      </c>
      <c r="M22" t="e">
        <f t="shared" ca="1" si="0"/>
        <v>#NAME?</v>
      </c>
      <c r="N22" t="e">
        <f t="shared" ca="1" si="1"/>
        <v>#NAME?</v>
      </c>
    </row>
    <row r="23" spans="1:14">
      <c r="A23" s="10" t="s">
        <v>4</v>
      </c>
      <c r="B23" s="10">
        <v>2906144.9996000002</v>
      </c>
      <c r="C23" s="2">
        <v>5346957.08</v>
      </c>
      <c r="L23">
        <v>11</v>
      </c>
      <c r="M23" t="e">
        <f t="shared" ca="1" si="0"/>
        <v>#NAME?</v>
      </c>
      <c r="N23" t="e">
        <f t="shared" ca="1" si="1"/>
        <v>#NAME?</v>
      </c>
    </row>
    <row r="24" spans="1:14" ht="15.75" thickBot="1">
      <c r="A24" s="9" t="s">
        <v>3</v>
      </c>
      <c r="B24" s="7">
        <f>B16+B20+B21+B22+B23</f>
        <v>160093536.41851696</v>
      </c>
      <c r="C24" s="7">
        <v>386542157.47783071</v>
      </c>
      <c r="L24">
        <v>12</v>
      </c>
      <c r="M24" t="e">
        <f t="shared" ca="1" si="0"/>
        <v>#NAME?</v>
      </c>
      <c r="N24" t="e">
        <f t="shared" ca="1" si="1"/>
        <v>#NAME?</v>
      </c>
    </row>
    <row r="25" spans="1:14">
      <c r="A25" s="8"/>
      <c r="B25" s="5"/>
      <c r="C25" s="2"/>
      <c r="M25" t="e">
        <f t="shared" ca="1" si="0"/>
        <v>#NAME?</v>
      </c>
      <c r="N25" t="e">
        <f t="shared" ca="1" si="1"/>
        <v>#NAME?</v>
      </c>
    </row>
    <row r="26" spans="1:14" ht="15.75" thickBot="1">
      <c r="A26" s="4" t="s">
        <v>2</v>
      </c>
      <c r="B26" s="7">
        <f>B9-B24</f>
        <v>17951999.581483036</v>
      </c>
      <c r="C26" s="7">
        <v>62519219.522169292</v>
      </c>
      <c r="L26">
        <v>13</v>
      </c>
      <c r="M26" t="e">
        <f t="shared" ca="1" si="0"/>
        <v>#NAME?</v>
      </c>
      <c r="N26" t="e">
        <f t="shared" ca="1" si="1"/>
        <v>#NAME?</v>
      </c>
    </row>
    <row r="27" spans="1:14">
      <c r="A27" s="6" t="s">
        <v>1</v>
      </c>
      <c r="B27" s="5">
        <f>B26*0.15</f>
        <v>2692799.9372224552</v>
      </c>
      <c r="C27" s="2">
        <v>9377882.9283253942</v>
      </c>
      <c r="L27">
        <v>14</v>
      </c>
      <c r="M27" t="e">
        <f t="shared" ca="1" si="0"/>
        <v>#NAME?</v>
      </c>
      <c r="N27" t="e">
        <f t="shared" ca="1" si="1"/>
        <v>#NAME?</v>
      </c>
    </row>
    <row r="28" spans="1:14" ht="15.75" thickBot="1">
      <c r="A28" s="4" t="s">
        <v>0</v>
      </c>
      <c r="B28" s="3">
        <f>B26-B27</f>
        <v>15259199.644260582</v>
      </c>
      <c r="C28" s="3">
        <v>53141336.5938439</v>
      </c>
      <c r="L28">
        <v>15</v>
      </c>
      <c r="M28" t="e">
        <f t="shared" ca="1" si="0"/>
        <v>#NAME?</v>
      </c>
      <c r="N28" t="e">
        <f t="shared" ca="1" si="1"/>
        <v>#NAME?</v>
      </c>
    </row>
    <row r="29" spans="1:14" ht="15.75" thickTop="1">
      <c r="A29" s="2"/>
      <c r="B29" s="2"/>
      <c r="C29" s="2"/>
      <c r="D29" s="2"/>
      <c r="E29" s="2"/>
    </row>
    <row r="30" spans="1:14">
      <c r="D30" s="2"/>
      <c r="E30" s="2"/>
    </row>
    <row r="31" spans="1:14">
      <c r="D31" s="2"/>
      <c r="E31" s="2"/>
    </row>
    <row r="32" spans="1:14">
      <c r="B32" s="18"/>
    </row>
    <row r="34" spans="1:1" ht="21">
      <c r="A34" s="1"/>
    </row>
    <row r="36" spans="1:1" ht="21">
      <c r="A36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2018-06-20T15:32:37Z</dcterms:created>
  <dcterms:modified xsi:type="dcterms:W3CDTF">2024-07-27T08:07:18Z</dcterms:modified>
</cp:coreProperties>
</file>