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E ME NENSHKRIM\BILANCI  MIKAEL  GRUP , 2023\"/>
    </mc:Choice>
  </mc:AlternateContent>
  <bookViews>
    <workbookView xWindow="0" yWindow="0" windowWidth="15600" windowHeight="7815" tabRatio="705"/>
  </bookViews>
  <sheets>
    <sheet name="PASH-sipas natyres" sheetId="6" r:id="rId1"/>
    <sheet name="PASQ-poziciinit financiar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7" l="1"/>
  <c r="B66" i="7"/>
  <c r="C51" i="7"/>
  <c r="C58" i="7" s="1"/>
  <c r="C68" i="7" s="1"/>
  <c r="B51" i="7"/>
  <c r="B58" i="7" s="1"/>
  <c r="C37" i="7"/>
  <c r="C39" i="7" s="1"/>
  <c r="B37" i="7"/>
  <c r="B39" i="7" s="1"/>
  <c r="C20" i="7"/>
  <c r="B20" i="7"/>
  <c r="C12" i="7"/>
  <c r="B12" i="7"/>
  <c r="B22" i="7" s="1"/>
  <c r="B41" i="7" s="1"/>
  <c r="B68" i="7" l="1"/>
  <c r="C22" i="7"/>
  <c r="C41" i="7" s="1"/>
  <c r="C12" i="6"/>
  <c r="C17" i="6" s="1"/>
  <c r="C25" i="6" s="1"/>
  <c r="B12" i="6"/>
  <c r="B17" i="6" l="1"/>
  <c r="B25" i="6" s="1"/>
  <c r="B26" i="6" s="1"/>
  <c r="C26" i="6"/>
</calcChain>
</file>

<file path=xl/sharedStrings.xml><?xml version="1.0" encoding="utf-8"?>
<sst xmlns="http://schemas.openxmlformats.org/spreadsheetml/2006/main" count="79" uniqueCount="72">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</sst>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62">
    <xf numFmtId="0" fontId="0" fillId="0" borderId="0" xfId="0"/>
    <xf numFmtId="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3"/>
    </xf>
    <xf numFmtId="0" fontId="13" fillId="0" borderId="0" xfId="1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18" fillId="0" borderId="0" xfId="2" applyNumberFormat="1" applyFont="1" applyBorder="1" applyAlignment="1">
      <alignment vertical="center"/>
    </xf>
    <xf numFmtId="164" fontId="18" fillId="2" borderId="1" xfId="2" applyNumberFormat="1" applyFont="1" applyFill="1" applyBorder="1" applyAlignment="1">
      <alignment vertical="center"/>
    </xf>
    <xf numFmtId="164" fontId="18" fillId="3" borderId="3" xfId="2" applyNumberFormat="1" applyFont="1" applyFill="1" applyBorder="1" applyAlignment="1">
      <alignment vertical="center"/>
    </xf>
    <xf numFmtId="164" fontId="18" fillId="2" borderId="0" xfId="2" applyNumberFormat="1" applyFont="1" applyFill="1" applyBorder="1" applyAlignment="1">
      <alignment vertical="center"/>
    </xf>
    <xf numFmtId="164" fontId="18" fillId="5" borderId="0" xfId="2" applyNumberFormat="1" applyFont="1" applyFill="1" applyBorder="1"/>
    <xf numFmtId="164" fontId="18" fillId="0" borderId="0" xfId="2" applyNumberFormat="1" applyFont="1" applyBorder="1" applyAlignment="1">
      <alignment horizontal="right" vertical="center"/>
    </xf>
    <xf numFmtId="164" fontId="18" fillId="4" borderId="2" xfId="2" applyNumberFormat="1" applyFont="1" applyFill="1" applyBorder="1" applyAlignment="1">
      <alignment vertical="center"/>
    </xf>
    <xf numFmtId="164" fontId="18" fillId="0" borderId="0" xfId="2" applyNumberFormat="1" applyFont="1" applyFill="1" applyBorder="1" applyAlignment="1">
      <alignment vertical="center"/>
    </xf>
    <xf numFmtId="164" fontId="18" fillId="0" borderId="0" xfId="2" applyNumberFormat="1" applyFont="1" applyBorder="1" applyAlignment="1">
      <alignment horizontal="center" vertical="center"/>
    </xf>
    <xf numFmtId="164" fontId="18" fillId="3" borderId="4" xfId="2" applyNumberFormat="1" applyFont="1" applyFill="1" applyBorder="1" applyAlignment="1">
      <alignment vertical="center"/>
    </xf>
    <xf numFmtId="164" fontId="18" fillId="6" borderId="0" xfId="2" applyNumberFormat="1" applyFont="1" applyFill="1" applyBorder="1" applyAlignment="1">
      <alignment vertical="center"/>
    </xf>
    <xf numFmtId="164" fontId="18" fillId="5" borderId="0" xfId="2" applyNumberFormat="1" applyFont="1" applyFill="1" applyBorder="1" applyAlignment="1">
      <alignment vertical="center"/>
    </xf>
    <xf numFmtId="164" fontId="18" fillId="6" borderId="0" xfId="2" applyNumberFormat="1" applyFont="1" applyFill="1" applyBorder="1" applyAlignment="1">
      <alignment horizontal="right" vertical="center"/>
    </xf>
    <xf numFmtId="0" fontId="5" fillId="7" borderId="0" xfId="0" applyFont="1" applyFill="1" applyBorder="1" applyAlignment="1">
      <alignment horizontal="left" vertical="center"/>
    </xf>
    <xf numFmtId="0" fontId="6" fillId="7" borderId="0" xfId="0" applyFont="1" applyFill="1" applyBorder="1" applyAlignment="1">
      <alignment vertical="center"/>
    </xf>
    <xf numFmtId="0" fontId="15" fillId="7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15" fillId="7" borderId="0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left" vertical="center"/>
    </xf>
    <xf numFmtId="164" fontId="1" fillId="0" borderId="0" xfId="2" applyNumberFormat="1" applyFont="1" applyBorder="1"/>
    <xf numFmtId="164" fontId="20" fillId="0" borderId="0" xfId="2" applyNumberFormat="1" applyFont="1" applyBorder="1"/>
    <xf numFmtId="164" fontId="21" fillId="0" borderId="0" xfId="2" applyNumberFormat="1" applyFont="1" applyBorder="1" applyAlignment="1">
      <alignment vertical="center"/>
    </xf>
    <xf numFmtId="164" fontId="21" fillId="2" borderId="0" xfId="2" applyNumberFormat="1" applyFont="1" applyFill="1" applyBorder="1" applyAlignment="1">
      <alignment vertical="center"/>
    </xf>
    <xf numFmtId="164" fontId="21" fillId="2" borderId="1" xfId="2" applyNumberFormat="1" applyFont="1" applyFill="1" applyBorder="1" applyAlignment="1">
      <alignment vertical="center"/>
    </xf>
    <xf numFmtId="164" fontId="21" fillId="0" borderId="0" xfId="2" applyNumberFormat="1" applyFont="1" applyBorder="1" applyAlignment="1">
      <alignment horizontal="left" vertical="center"/>
    </xf>
    <xf numFmtId="164" fontId="21" fillId="3" borderId="3" xfId="2" applyNumberFormat="1" applyFont="1" applyFill="1" applyBorder="1" applyAlignment="1">
      <alignment vertical="center"/>
    </xf>
    <xf numFmtId="164" fontId="21" fillId="0" borderId="0" xfId="2" applyNumberFormat="1" applyFont="1" applyBorder="1" applyAlignment="1">
      <alignment horizontal="right" vertical="center"/>
    </xf>
    <xf numFmtId="0" fontId="1" fillId="0" borderId="0" xfId="0" applyFont="1"/>
    <xf numFmtId="37" fontId="1" fillId="5" borderId="0" xfId="0" applyNumberFormat="1" applyFont="1" applyFill="1" applyBorder="1"/>
    <xf numFmtId="164" fontId="18" fillId="5" borderId="0" xfId="2" applyNumberFormat="1" applyFont="1" applyFill="1" applyBorder="1" applyAlignment="1">
      <alignment horizontal="right" vertical="center"/>
    </xf>
    <xf numFmtId="3" fontId="18" fillId="0" borderId="0" xfId="0" applyNumberFormat="1" applyFont="1" applyBorder="1" applyAlignment="1">
      <alignment vertical="center"/>
    </xf>
    <xf numFmtId="1" fontId="21" fillId="0" borderId="0" xfId="2" applyNumberFormat="1" applyFont="1" applyBorder="1" applyAlignment="1">
      <alignment horizontal="right" vertical="center"/>
    </xf>
    <xf numFmtId="1" fontId="21" fillId="0" borderId="0" xfId="2" applyNumberFormat="1" applyFont="1" applyBorder="1" applyAlignment="1">
      <alignment vertical="center"/>
    </xf>
    <xf numFmtId="1" fontId="19" fillId="3" borderId="0" xfId="2" applyNumberFormat="1" applyFont="1" applyFill="1" applyBorder="1" applyAlignment="1">
      <alignment vertical="center"/>
    </xf>
    <xf numFmtId="1" fontId="20" fillId="0" borderId="0" xfId="2" applyNumberFormat="1" applyFont="1" applyBorder="1"/>
    <xf numFmtId="1" fontId="21" fillId="0" borderId="0" xfId="2" applyNumberFormat="1" applyFont="1" applyBorder="1"/>
    <xf numFmtId="0" fontId="10" fillId="7" borderId="0" xfId="0" applyFont="1" applyFill="1" applyBorder="1" applyAlignment="1">
      <alignment horizontal="left"/>
    </xf>
    <xf numFmtId="0" fontId="0" fillId="7" borderId="0" xfId="0" applyFill="1" applyAlignment="1">
      <alignment horizontal="left"/>
    </xf>
    <xf numFmtId="164" fontId="21" fillId="3" borderId="2" xfId="2" applyNumberFormat="1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8"/>
  <sheetViews>
    <sheetView tabSelected="1" workbookViewId="0">
      <selection activeCell="A30" sqref="A30"/>
    </sheetView>
  </sheetViews>
  <sheetFormatPr defaultRowHeight="15" x14ac:dyDescent="0.25"/>
  <cols>
    <col min="1" max="1" width="61" customWidth="1"/>
    <col min="2" max="2" width="18.7109375" customWidth="1"/>
    <col min="3" max="3" width="17.7109375" customWidth="1"/>
  </cols>
  <sheetData>
    <row r="1" spans="1:3" x14ac:dyDescent="0.25">
      <c r="A1" s="11"/>
    </row>
    <row r="2" spans="1:3" ht="15" customHeight="1" x14ac:dyDescent="0.25">
      <c r="A2" s="59" t="s">
        <v>8</v>
      </c>
      <c r="B2" s="12" t="s">
        <v>0</v>
      </c>
      <c r="C2" s="12" t="s">
        <v>0</v>
      </c>
    </row>
    <row r="3" spans="1:3" ht="15" customHeight="1" x14ac:dyDescent="0.25">
      <c r="A3" s="60"/>
      <c r="B3" s="12" t="s">
        <v>1</v>
      </c>
      <c r="C3" s="12" t="s">
        <v>2</v>
      </c>
    </row>
    <row r="4" spans="1:3" x14ac:dyDescent="0.25">
      <c r="A4" s="2" t="s">
        <v>14</v>
      </c>
      <c r="B4" s="5"/>
      <c r="C4" s="5"/>
    </row>
    <row r="5" spans="1:3" x14ac:dyDescent="0.25">
      <c r="B5" s="8"/>
      <c r="C5" s="8"/>
    </row>
    <row r="6" spans="1:3" ht="15.75" x14ac:dyDescent="0.25">
      <c r="A6" s="6" t="s">
        <v>9</v>
      </c>
      <c r="B6" s="47">
        <v>73006609</v>
      </c>
      <c r="C6" s="47">
        <v>52137675</v>
      </c>
    </row>
    <row r="7" spans="1:3" ht="15.75" x14ac:dyDescent="0.25">
      <c r="A7" s="6" t="s">
        <v>15</v>
      </c>
      <c r="B7" s="43"/>
      <c r="C7" s="43"/>
    </row>
    <row r="8" spans="1:3" ht="15.75" x14ac:dyDescent="0.25">
      <c r="A8" s="6" t="s">
        <v>16</v>
      </c>
      <c r="B8" s="49"/>
      <c r="C8" s="44"/>
    </row>
    <row r="9" spans="1:3" ht="15.75" x14ac:dyDescent="0.25">
      <c r="A9" s="6" t="s">
        <v>17</v>
      </c>
      <c r="B9" s="43"/>
      <c r="C9" s="43"/>
    </row>
    <row r="10" spans="1:3" ht="15.75" x14ac:dyDescent="0.25">
      <c r="A10" s="6" t="s">
        <v>18</v>
      </c>
      <c r="B10" s="54">
        <v>-44370395</v>
      </c>
      <c r="C10" s="55">
        <v>-34045200</v>
      </c>
    </row>
    <row r="11" spans="1:3" ht="15.75" x14ac:dyDescent="0.25">
      <c r="A11" s="6" t="s">
        <v>19</v>
      </c>
      <c r="B11" s="55"/>
      <c r="C11" s="55"/>
    </row>
    <row r="12" spans="1:3" ht="19.5" customHeight="1" x14ac:dyDescent="0.25">
      <c r="A12" s="6" t="s">
        <v>20</v>
      </c>
      <c r="B12" s="56">
        <f>B13+B14</f>
        <v>-3358712</v>
      </c>
      <c r="C12" s="56">
        <f>C13+C14</f>
        <v>-2541726</v>
      </c>
    </row>
    <row r="13" spans="1:3" ht="21" customHeight="1" x14ac:dyDescent="0.25">
      <c r="A13" s="13" t="s">
        <v>10</v>
      </c>
      <c r="B13" s="57">
        <v>-2878074</v>
      </c>
      <c r="C13" s="57">
        <v>-2178000</v>
      </c>
    </row>
    <row r="14" spans="1:3" ht="19.5" customHeight="1" x14ac:dyDescent="0.25">
      <c r="A14" s="13" t="s">
        <v>22</v>
      </c>
      <c r="B14" s="57">
        <v>-480638</v>
      </c>
      <c r="C14" s="57">
        <v>-363726</v>
      </c>
    </row>
    <row r="15" spans="1:3" ht="18.75" customHeight="1" x14ac:dyDescent="0.25">
      <c r="A15" s="6" t="s">
        <v>21</v>
      </c>
      <c r="B15" s="58">
        <v>-2407506</v>
      </c>
      <c r="C15" s="58">
        <v>-2633689</v>
      </c>
    </row>
    <row r="16" spans="1:3" ht="21" customHeight="1" x14ac:dyDescent="0.25">
      <c r="A16" s="6" t="s">
        <v>4</v>
      </c>
      <c r="B16" s="55">
        <v>-5460684</v>
      </c>
      <c r="C16" s="55">
        <v>-2502788</v>
      </c>
    </row>
    <row r="17" spans="1:3" ht="20.25" customHeight="1" x14ac:dyDescent="0.25">
      <c r="A17" s="37" t="s">
        <v>11</v>
      </c>
      <c r="B17" s="45">
        <f>B6+B10+B12+B15+B16</f>
        <v>17409312</v>
      </c>
      <c r="C17" s="45">
        <f>C6+C10+C12+C15+C16</f>
        <v>10414272</v>
      </c>
    </row>
    <row r="18" spans="1:3" ht="15.75" x14ac:dyDescent="0.25">
      <c r="A18" s="4"/>
      <c r="B18" s="44"/>
      <c r="C18" s="44"/>
    </row>
    <row r="19" spans="1:3" ht="15.75" x14ac:dyDescent="0.25">
      <c r="A19" s="3" t="s">
        <v>5</v>
      </c>
      <c r="B19" s="44"/>
      <c r="C19" s="44"/>
    </row>
    <row r="20" spans="1:3" ht="21" customHeight="1" x14ac:dyDescent="0.25">
      <c r="A20" s="9" t="s">
        <v>13</v>
      </c>
      <c r="B20" s="44"/>
      <c r="C20" s="44"/>
    </row>
    <row r="21" spans="1:3" ht="20.25" customHeight="1" x14ac:dyDescent="0.25">
      <c r="A21" s="6" t="s">
        <v>6</v>
      </c>
      <c r="B21" s="44"/>
      <c r="C21" s="44"/>
    </row>
    <row r="22" spans="1:3" ht="23.25" customHeight="1" x14ac:dyDescent="0.25">
      <c r="A22" s="6" t="s">
        <v>12</v>
      </c>
      <c r="B22" s="44"/>
      <c r="C22" s="44"/>
    </row>
    <row r="23" spans="1:3" ht="15.75" x14ac:dyDescent="0.25">
      <c r="A23" s="4" t="s">
        <v>3</v>
      </c>
      <c r="B23" s="46"/>
      <c r="C23" s="46"/>
    </row>
    <row r="24" spans="1:3" ht="15.75" x14ac:dyDescent="0.25">
      <c r="A24" s="10"/>
      <c r="B24" s="47"/>
      <c r="C24" s="47"/>
    </row>
    <row r="25" spans="1:3" ht="20.25" customHeight="1" thickBot="1" x14ac:dyDescent="0.3">
      <c r="A25" s="10" t="s">
        <v>7</v>
      </c>
      <c r="B25" s="48">
        <f>B17</f>
        <v>17409312</v>
      </c>
      <c r="C25" s="48">
        <f>C17</f>
        <v>10414272</v>
      </c>
    </row>
    <row r="26" spans="1:3" ht="21" customHeight="1" x14ac:dyDescent="0.25">
      <c r="A26" s="7" t="s">
        <v>23</v>
      </c>
      <c r="B26" s="44">
        <f>B25*0.15</f>
        <v>2611396.7999999998</v>
      </c>
      <c r="C26" s="44">
        <f>C25*0.15</f>
        <v>1562140.8</v>
      </c>
    </row>
    <row r="27" spans="1:3" ht="19.5" customHeight="1" thickBot="1" x14ac:dyDescent="0.3">
      <c r="A27" s="10" t="s">
        <v>24</v>
      </c>
      <c r="B27" s="61">
        <v>14797915</v>
      </c>
      <c r="C27" s="61">
        <v>8852131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9"/>
  <sheetViews>
    <sheetView workbookViewId="0">
      <selection activeCell="D8" sqref="D8:E9"/>
    </sheetView>
  </sheetViews>
  <sheetFormatPr defaultRowHeight="15" x14ac:dyDescent="0.25"/>
  <cols>
    <col min="1" max="1" width="49.140625" customWidth="1"/>
    <col min="2" max="2" width="17" customWidth="1"/>
    <col min="3" max="3" width="15.42578125" customWidth="1"/>
  </cols>
  <sheetData>
    <row r="2" spans="1:3" x14ac:dyDescent="0.25">
      <c r="A2" s="14" t="s">
        <v>25</v>
      </c>
      <c r="B2" s="1"/>
      <c r="C2" s="1"/>
    </row>
    <row r="3" spans="1:3" x14ac:dyDescent="0.25">
      <c r="A3" s="14" t="s">
        <v>26</v>
      </c>
      <c r="B3" s="1"/>
      <c r="C3" s="1"/>
    </row>
    <row r="4" spans="1:3" x14ac:dyDescent="0.25">
      <c r="A4" s="14"/>
      <c r="B4" s="53"/>
      <c r="C4" s="53"/>
    </row>
    <row r="5" spans="1:3" x14ac:dyDescent="0.25">
      <c r="A5" s="36" t="s">
        <v>27</v>
      </c>
      <c r="B5" s="27">
        <v>59771133</v>
      </c>
      <c r="C5" s="51">
        <v>60975733</v>
      </c>
    </row>
    <row r="6" spans="1:3" x14ac:dyDescent="0.25">
      <c r="A6" s="15"/>
      <c r="B6" s="23"/>
      <c r="C6" s="23"/>
    </row>
    <row r="7" spans="1:3" x14ac:dyDescent="0.25">
      <c r="A7" s="3" t="s">
        <v>28</v>
      </c>
      <c r="B7" s="23"/>
      <c r="C7" s="23"/>
    </row>
    <row r="8" spans="1:3" x14ac:dyDescent="0.25">
      <c r="A8" s="16" t="s">
        <v>29</v>
      </c>
      <c r="B8" s="52">
        <v>13130180</v>
      </c>
      <c r="C8" s="51">
        <v>41265051.399999999</v>
      </c>
    </row>
    <row r="9" spans="1:3" x14ac:dyDescent="0.25">
      <c r="A9" s="16" t="s">
        <v>30</v>
      </c>
      <c r="B9" s="52"/>
      <c r="C9" s="51">
        <v>1307691.3999999999</v>
      </c>
    </row>
    <row r="10" spans="1:3" x14ac:dyDescent="0.25">
      <c r="A10" s="16" t="s">
        <v>31</v>
      </c>
      <c r="B10" s="23"/>
      <c r="C10" s="23"/>
    </row>
    <row r="11" spans="1:3" x14ac:dyDescent="0.25">
      <c r="A11" s="38" t="s">
        <v>32</v>
      </c>
      <c r="B11" s="23"/>
      <c r="C11" s="23"/>
    </row>
    <row r="12" spans="1:3" x14ac:dyDescent="0.25">
      <c r="A12" s="4" t="s">
        <v>3</v>
      </c>
      <c r="B12" s="33">
        <f>SUM(B8:B11)</f>
        <v>13130180</v>
      </c>
      <c r="C12" s="33">
        <f>SUM(C8:C11)</f>
        <v>42572742.799999997</v>
      </c>
    </row>
    <row r="13" spans="1:3" x14ac:dyDescent="0.25">
      <c r="A13" s="15"/>
      <c r="B13" s="23"/>
      <c r="C13" s="23"/>
    </row>
    <row r="14" spans="1:3" x14ac:dyDescent="0.25">
      <c r="A14" s="3" t="s">
        <v>33</v>
      </c>
      <c r="B14" s="23"/>
      <c r="C14" s="23"/>
    </row>
    <row r="15" spans="1:3" x14ac:dyDescent="0.25">
      <c r="A15" s="16" t="s">
        <v>34</v>
      </c>
      <c r="B15" s="28"/>
      <c r="C15" s="28"/>
    </row>
    <row r="16" spans="1:3" x14ac:dyDescent="0.25">
      <c r="A16" s="16" t="s">
        <v>35</v>
      </c>
      <c r="B16" s="23"/>
      <c r="C16" s="23"/>
    </row>
    <row r="17" spans="1:3" x14ac:dyDescent="0.25">
      <c r="A17" s="16" t="s">
        <v>36</v>
      </c>
      <c r="B17" s="23"/>
      <c r="C17" s="23"/>
    </row>
    <row r="18" spans="1:3" x14ac:dyDescent="0.25">
      <c r="A18" s="16" t="s">
        <v>37</v>
      </c>
      <c r="B18" s="28">
        <v>40168000</v>
      </c>
      <c r="C18" s="28">
        <v>34045200</v>
      </c>
    </row>
    <row r="19" spans="1:3" x14ac:dyDescent="0.25">
      <c r="A19" s="16" t="s">
        <v>38</v>
      </c>
      <c r="B19" s="23"/>
      <c r="C19" s="23"/>
    </row>
    <row r="20" spans="1:3" x14ac:dyDescent="0.25">
      <c r="A20" s="4" t="s">
        <v>3</v>
      </c>
      <c r="B20" s="26">
        <f>SUM(B15:B19)</f>
        <v>40168000</v>
      </c>
      <c r="C20" s="26">
        <f>SUM(C15:C19)</f>
        <v>34045200</v>
      </c>
    </row>
    <row r="21" spans="1:3" x14ac:dyDescent="0.25">
      <c r="A21" s="4"/>
      <c r="B21" s="23"/>
      <c r="C21" s="23"/>
    </row>
    <row r="22" spans="1:3" ht="15.75" thickBot="1" x14ac:dyDescent="0.3">
      <c r="A22" s="39" t="s">
        <v>39</v>
      </c>
      <c r="B22" s="25">
        <f>B5+B12+B20</f>
        <v>113069313</v>
      </c>
      <c r="C22" s="25">
        <f>C5+C12+C20</f>
        <v>137593675.80000001</v>
      </c>
    </row>
    <row r="23" spans="1:3" x14ac:dyDescent="0.25">
      <c r="A23" s="17"/>
      <c r="B23" s="23"/>
      <c r="C23" s="23"/>
    </row>
    <row r="24" spans="1:3" x14ac:dyDescent="0.25">
      <c r="A24" s="14" t="s">
        <v>40</v>
      </c>
      <c r="B24" s="23"/>
      <c r="C24" s="23"/>
    </row>
    <row r="25" spans="1:3" x14ac:dyDescent="0.25">
      <c r="A25" s="3" t="s">
        <v>41</v>
      </c>
      <c r="B25" s="23"/>
      <c r="C25" s="23"/>
    </row>
    <row r="26" spans="1:3" x14ac:dyDescent="0.25">
      <c r="A26" s="16" t="s">
        <v>42</v>
      </c>
      <c r="B26" s="23"/>
      <c r="C26" s="23"/>
    </row>
    <row r="27" spans="1:3" x14ac:dyDescent="0.25">
      <c r="A27" s="16" t="s">
        <v>43</v>
      </c>
      <c r="B27" s="23"/>
      <c r="C27" s="23"/>
    </row>
    <row r="28" spans="1:3" x14ac:dyDescent="0.25">
      <c r="A28" s="4" t="s">
        <v>3</v>
      </c>
      <c r="B28" s="24"/>
      <c r="C28" s="24"/>
    </row>
    <row r="29" spans="1:3" x14ac:dyDescent="0.25">
      <c r="A29" s="17"/>
      <c r="B29" s="23"/>
      <c r="C29" s="23"/>
    </row>
    <row r="30" spans="1:3" x14ac:dyDescent="0.25">
      <c r="A30" s="3" t="s">
        <v>44</v>
      </c>
      <c r="B30" s="23"/>
      <c r="C30" s="23"/>
    </row>
    <row r="31" spans="1:3" x14ac:dyDescent="0.25">
      <c r="A31" s="16" t="s">
        <v>45</v>
      </c>
      <c r="B31" s="23"/>
      <c r="C31" s="23"/>
    </row>
    <row r="32" spans="1:3" x14ac:dyDescent="0.25">
      <c r="A32" s="16" t="s">
        <v>46</v>
      </c>
      <c r="B32" s="52">
        <v>10323752</v>
      </c>
      <c r="C32" s="51">
        <v>10391223</v>
      </c>
    </row>
    <row r="33" spans="1:3" x14ac:dyDescent="0.25">
      <c r="A33" s="16" t="s">
        <v>47</v>
      </c>
      <c r="B33" s="52">
        <v>160096</v>
      </c>
      <c r="C33" s="51">
        <v>200121</v>
      </c>
    </row>
    <row r="34" spans="1:3" x14ac:dyDescent="0.25">
      <c r="A34" s="4" t="s">
        <v>3</v>
      </c>
      <c r="B34" s="28"/>
      <c r="C34" s="28"/>
    </row>
    <row r="35" spans="1:3" x14ac:dyDescent="0.25">
      <c r="A35" s="4"/>
      <c r="B35" s="23"/>
      <c r="C35" s="23"/>
    </row>
    <row r="36" spans="1:3" x14ac:dyDescent="0.25">
      <c r="A36" s="3" t="s">
        <v>48</v>
      </c>
      <c r="B36" s="50"/>
      <c r="C36" s="34"/>
    </row>
    <row r="37" spans="1:3" x14ac:dyDescent="0.25">
      <c r="A37" s="40" t="s">
        <v>49</v>
      </c>
      <c r="B37" s="34">
        <f>SUM(B32:B36)</f>
        <v>10483848</v>
      </c>
      <c r="C37" s="34">
        <f>SUM(C32:C36)</f>
        <v>10591344</v>
      </c>
    </row>
    <row r="38" spans="1:3" x14ac:dyDescent="0.25">
      <c r="A38" s="3"/>
      <c r="B38" s="23"/>
      <c r="C38" s="23"/>
    </row>
    <row r="39" spans="1:3" x14ac:dyDescent="0.25">
      <c r="A39" s="4" t="s">
        <v>50</v>
      </c>
      <c r="B39" s="35">
        <f>SUM(B37:B38)</f>
        <v>10483848</v>
      </c>
      <c r="C39" s="35">
        <f>SUM(C37:C38)</f>
        <v>10591344</v>
      </c>
    </row>
    <row r="40" spans="1:3" ht="18" x14ac:dyDescent="0.25">
      <c r="A40" s="18"/>
      <c r="B40" s="23"/>
      <c r="C40" s="23"/>
    </row>
    <row r="41" spans="1:3" ht="15.75" thickBot="1" x14ac:dyDescent="0.3">
      <c r="A41" s="41" t="s">
        <v>51</v>
      </c>
      <c r="B41" s="29">
        <f>B22+B39</f>
        <v>123553161</v>
      </c>
      <c r="C41" s="29">
        <f>C22+C39</f>
        <v>148185019.80000001</v>
      </c>
    </row>
    <row r="42" spans="1:3" ht="15.75" thickTop="1" x14ac:dyDescent="0.25">
      <c r="A42" s="19"/>
      <c r="B42" s="30"/>
      <c r="C42" s="30"/>
    </row>
    <row r="43" spans="1:3" x14ac:dyDescent="0.25">
      <c r="A43" s="14" t="s">
        <v>52</v>
      </c>
      <c r="B43" s="30"/>
      <c r="C43" s="30"/>
    </row>
    <row r="44" spans="1:3" x14ac:dyDescent="0.25">
      <c r="A44" s="3" t="s">
        <v>53</v>
      </c>
      <c r="B44" s="23"/>
      <c r="C44" s="23"/>
    </row>
    <row r="45" spans="1:3" x14ac:dyDescent="0.25">
      <c r="A45" s="16" t="s">
        <v>54</v>
      </c>
      <c r="B45" s="42"/>
      <c r="C45" s="42"/>
    </row>
    <row r="46" spans="1:3" x14ac:dyDescent="0.25">
      <c r="A46" s="16" t="s">
        <v>55</v>
      </c>
      <c r="B46" s="52">
        <v>39329385</v>
      </c>
      <c r="C46" s="27">
        <v>67786250</v>
      </c>
    </row>
    <row r="47" spans="1:3" x14ac:dyDescent="0.25">
      <c r="A47" s="16" t="s">
        <v>56</v>
      </c>
      <c r="B47" s="52">
        <v>1569750</v>
      </c>
      <c r="C47" s="51">
        <v>7006885.5</v>
      </c>
    </row>
    <row r="48" spans="1:3" x14ac:dyDescent="0.25">
      <c r="A48" s="16" t="s">
        <v>57</v>
      </c>
      <c r="B48" s="52">
        <v>1679255</v>
      </c>
      <c r="C48" s="42">
        <v>7215029</v>
      </c>
    </row>
    <row r="49" spans="1:4" x14ac:dyDescent="0.25">
      <c r="A49" s="16" t="s">
        <v>58</v>
      </c>
      <c r="B49" s="42"/>
      <c r="C49" s="28"/>
    </row>
    <row r="50" spans="1:4" x14ac:dyDescent="0.25">
      <c r="A50" s="38" t="s">
        <v>59</v>
      </c>
      <c r="B50" s="23"/>
      <c r="C50" s="23"/>
    </row>
    <row r="51" spans="1:4" x14ac:dyDescent="0.25">
      <c r="A51" s="4" t="s">
        <v>3</v>
      </c>
      <c r="B51" s="26">
        <f>SUM(B45:B50)</f>
        <v>42578390</v>
      </c>
      <c r="C51" s="26">
        <f>SUM(C45:C50)</f>
        <v>82008164.5</v>
      </c>
    </row>
    <row r="52" spans="1:4" x14ac:dyDescent="0.25">
      <c r="A52" s="20"/>
      <c r="B52" s="23"/>
      <c r="C52" s="23"/>
    </row>
    <row r="53" spans="1:4" x14ac:dyDescent="0.25">
      <c r="A53" s="3" t="s">
        <v>60</v>
      </c>
      <c r="B53" s="23"/>
      <c r="C53" s="23"/>
    </row>
    <row r="54" spans="1:4" x14ac:dyDescent="0.25">
      <c r="A54" s="16" t="s">
        <v>61</v>
      </c>
      <c r="B54" s="31"/>
      <c r="C54" s="31"/>
      <c r="D54" s="21"/>
    </row>
    <row r="55" spans="1:4" x14ac:dyDescent="0.25">
      <c r="A55" s="40" t="s">
        <v>62</v>
      </c>
      <c r="B55" s="31"/>
      <c r="C55" s="31"/>
      <c r="D55" s="21"/>
    </row>
    <row r="56" spans="1:4" x14ac:dyDescent="0.25">
      <c r="A56" s="4" t="s">
        <v>3</v>
      </c>
      <c r="B56" s="24"/>
      <c r="C56" s="24"/>
    </row>
    <row r="57" spans="1:4" x14ac:dyDescent="0.25">
      <c r="A57" s="4"/>
      <c r="B57" s="23"/>
      <c r="C57" s="23"/>
    </row>
    <row r="58" spans="1:4" ht="15.75" thickBot="1" x14ac:dyDescent="0.3">
      <c r="A58" s="4" t="s">
        <v>63</v>
      </c>
      <c r="B58" s="25">
        <f>SUM(B51:B57)</f>
        <v>42578390</v>
      </c>
      <c r="C58" s="25">
        <f>SUM(C51:C57)</f>
        <v>82008164.5</v>
      </c>
    </row>
    <row r="59" spans="1:4" x14ac:dyDescent="0.25">
      <c r="A59" s="20"/>
      <c r="B59" s="23"/>
      <c r="C59" s="23"/>
    </row>
    <row r="60" spans="1:4" x14ac:dyDescent="0.25">
      <c r="A60" s="3" t="s">
        <v>64</v>
      </c>
      <c r="B60" s="23"/>
      <c r="C60" s="23"/>
    </row>
    <row r="61" spans="1:4" x14ac:dyDescent="0.25">
      <c r="A61" s="22" t="s">
        <v>65</v>
      </c>
      <c r="B61" s="52">
        <v>100000</v>
      </c>
      <c r="C61" s="52">
        <v>100000</v>
      </c>
    </row>
    <row r="62" spans="1:4" x14ac:dyDescent="0.25">
      <c r="A62" s="22" t="s">
        <v>66</v>
      </c>
      <c r="B62" s="51">
        <v>14500</v>
      </c>
      <c r="C62" s="51">
        <v>14500</v>
      </c>
    </row>
    <row r="63" spans="1:4" x14ac:dyDescent="0.25">
      <c r="A63" s="22" t="s">
        <v>67</v>
      </c>
      <c r="B63" s="52">
        <v>14797915</v>
      </c>
      <c r="C63" s="51">
        <v>8852131</v>
      </c>
    </row>
    <row r="64" spans="1:4" x14ac:dyDescent="0.25">
      <c r="A64" s="22" t="s">
        <v>68</v>
      </c>
      <c r="B64" s="52">
        <v>66062356</v>
      </c>
      <c r="C64" s="51">
        <v>57210225</v>
      </c>
    </row>
    <row r="65" spans="1:3" x14ac:dyDescent="0.25">
      <c r="A65" s="22" t="s">
        <v>69</v>
      </c>
      <c r="B65" s="28"/>
      <c r="C65" s="28"/>
    </row>
    <row r="66" spans="1:3" ht="15.75" thickBot="1" x14ac:dyDescent="0.3">
      <c r="A66" s="4" t="s">
        <v>70</v>
      </c>
      <c r="B66" s="32">
        <f>SUM(B61:B65)</f>
        <v>80974771</v>
      </c>
      <c r="C66" s="32">
        <f>SUM(C61:C65)</f>
        <v>66176856</v>
      </c>
    </row>
    <row r="67" spans="1:3" x14ac:dyDescent="0.25">
      <c r="A67" s="5"/>
      <c r="B67" s="42"/>
      <c r="C67" s="42"/>
    </row>
    <row r="68" spans="1:3" ht="15.75" thickBot="1" x14ac:dyDescent="0.3">
      <c r="A68" s="41" t="s">
        <v>71</v>
      </c>
      <c r="B68" s="29">
        <f>B58+B66</f>
        <v>123553161</v>
      </c>
      <c r="C68" s="29">
        <f>C58+C66</f>
        <v>148185020.5</v>
      </c>
    </row>
    <row r="69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PASQ-poziciinit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2024-06-14T09:38:27Z</dcterms:modified>
</cp:coreProperties>
</file>