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105" yWindow="-105" windowWidth="23250" windowHeight="12450" tabRatio="909" firstSheet="2" activeTab="2"/>
  </bookViews>
  <sheets>
    <sheet name="Kopertina" sheetId="1" state="hidden" r:id="rId1"/>
    <sheet name="Paqyra e pozicionit financiar" sheetId="3" state="hidden" r:id="rId2"/>
    <sheet name="Pasqyra e perfom. (natyra)" sheetId="4" r:id="rId3"/>
    <sheet name="Fluksi i mjeteve mon. (indrekt)" sheetId="5" state="hidden" r:id="rId4"/>
    <sheet name="Kapitali " sheetId="11" state="hidden" r:id="rId5"/>
    <sheet name="Shenime shpjeguese " sheetId="16" state="hidden"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81029"/>
</workbook>
</file>

<file path=xl/calcChain.xml><?xml version="1.0" encoding="utf-8"?>
<calcChain xmlns="http://schemas.openxmlformats.org/spreadsheetml/2006/main">
  <c r="A1" i="11"/>
  <c r="A1" i="5"/>
  <c r="A1" i="4"/>
  <c r="B31" i="5"/>
  <c r="F81" i="16"/>
  <c r="F83" s="1"/>
  <c r="H13"/>
  <c r="H14"/>
  <c r="H15"/>
  <c r="H16"/>
  <c r="H27"/>
  <c r="H28"/>
  <c r="H29"/>
  <c r="H30"/>
  <c r="H31"/>
  <c r="H32"/>
  <c r="H33"/>
  <c r="D34"/>
  <c r="F34"/>
  <c r="G34"/>
  <c r="H37"/>
  <c r="H38"/>
  <c r="H39"/>
  <c r="H40"/>
  <c r="H41"/>
  <c r="H42"/>
  <c r="H43"/>
  <c r="D44"/>
  <c r="E44"/>
  <c r="F44"/>
  <c r="G44"/>
  <c r="D47"/>
  <c r="H47" s="1"/>
  <c r="D48"/>
  <c r="H48" s="1"/>
  <c r="D49"/>
  <c r="H49" s="1"/>
  <c r="D50"/>
  <c r="H50" s="1"/>
  <c r="D51"/>
  <c r="H51" s="1"/>
  <c r="D52"/>
  <c r="H52" s="1"/>
  <c r="D53"/>
  <c r="H53" s="1"/>
  <c r="E54"/>
  <c r="F54"/>
  <c r="G54"/>
  <c r="F63"/>
  <c r="F106" s="1"/>
  <c r="F101"/>
  <c r="F107" s="1"/>
  <c r="F112"/>
  <c r="B14" i="5"/>
  <c r="B15"/>
  <c r="I6" i="11"/>
  <c r="F108" i="16" l="1"/>
  <c r="H34"/>
  <c r="H17"/>
  <c r="H54"/>
  <c r="H44"/>
  <c r="D54"/>
  <c r="H14" i="11"/>
  <c r="D72" i="5"/>
  <c r="D15"/>
  <c r="B72"/>
  <c r="A3" i="3"/>
  <c r="A3" i="11" s="1"/>
  <c r="A2" i="3"/>
  <c r="A2" i="5" s="1"/>
  <c r="H55" i="16" l="1"/>
  <c r="A3" i="5"/>
  <c r="A2" i="11"/>
  <c r="A2" i="4"/>
  <c r="A3"/>
  <c r="J35" i="11"/>
  <c r="H35"/>
  <c r="G35"/>
  <c r="F35"/>
  <c r="E35"/>
  <c r="D35"/>
  <c r="C35"/>
  <c r="B35"/>
  <c r="K34"/>
  <c r="I34"/>
  <c r="I33"/>
  <c r="K33" s="1"/>
  <c r="K32"/>
  <c r="I32"/>
  <c r="K31"/>
  <c r="I31"/>
  <c r="J30"/>
  <c r="G30"/>
  <c r="F30"/>
  <c r="E30"/>
  <c r="D30"/>
  <c r="C30"/>
  <c r="B30"/>
  <c r="K29"/>
  <c r="I29"/>
  <c r="K28"/>
  <c r="I28"/>
  <c r="K26"/>
  <c r="I26"/>
  <c r="K25"/>
  <c r="I25"/>
  <c r="J22"/>
  <c r="H22"/>
  <c r="G22"/>
  <c r="F22"/>
  <c r="E22"/>
  <c r="D22"/>
  <c r="C22"/>
  <c r="B22"/>
  <c r="K21"/>
  <c r="I21"/>
  <c r="I20"/>
  <c r="K20" s="1"/>
  <c r="K19"/>
  <c r="I19"/>
  <c r="K18"/>
  <c r="I18"/>
  <c r="J17"/>
  <c r="H17"/>
  <c r="G17"/>
  <c r="F17"/>
  <c r="E17"/>
  <c r="D17"/>
  <c r="C17"/>
  <c r="B17"/>
  <c r="K16"/>
  <c r="I16"/>
  <c r="K15"/>
  <c r="I15"/>
  <c r="I14"/>
  <c r="K14" s="1"/>
  <c r="K13"/>
  <c r="I13"/>
  <c r="J12"/>
  <c r="J24" s="1"/>
  <c r="J37" s="1"/>
  <c r="H12"/>
  <c r="G12"/>
  <c r="F12"/>
  <c r="F24" s="1"/>
  <c r="F37" s="1"/>
  <c r="E12"/>
  <c r="D12"/>
  <c r="D24" s="1"/>
  <c r="D37" s="1"/>
  <c r="C12"/>
  <c r="C24" s="1"/>
  <c r="C37" s="1"/>
  <c r="B12"/>
  <c r="B24" s="1"/>
  <c r="K11"/>
  <c r="I11"/>
  <c r="I10"/>
  <c r="K10" s="1"/>
  <c r="B67" i="5"/>
  <c r="D64"/>
  <c r="B64"/>
  <c r="D49"/>
  <c r="B49"/>
  <c r="D14"/>
  <c r="B55" i="4"/>
  <c r="D11" i="5"/>
  <c r="B42" i="4"/>
  <c r="B47" s="1"/>
  <c r="B57" s="1"/>
  <c r="B106" i="3" s="1"/>
  <c r="B92"/>
  <c r="B75"/>
  <c r="B55"/>
  <c r="B33"/>
  <c r="I22" i="11" l="1"/>
  <c r="K22" s="1"/>
  <c r="G24"/>
  <c r="G37" s="1"/>
  <c r="B94" i="3"/>
  <c r="B34" i="5" s="1"/>
  <c r="B107" i="3"/>
  <c r="B109" s="1"/>
  <c r="H27" i="11"/>
  <c r="B57" i="3"/>
  <c r="I35" i="11"/>
  <c r="K35" s="1"/>
  <c r="H24"/>
  <c r="I17"/>
  <c r="K17" s="1"/>
  <c r="I12"/>
  <c r="K12" s="1"/>
  <c r="D37" i="5"/>
  <c r="D66" s="1"/>
  <c r="D69" s="1"/>
  <c r="B37" i="11"/>
  <c r="E24"/>
  <c r="E37" s="1"/>
  <c r="B11" i="5"/>
  <c r="B111" i="3" l="1"/>
  <c r="B113" s="1"/>
  <c r="I27" i="11"/>
  <c r="K27" s="1"/>
  <c r="H30"/>
  <c r="I30" s="1"/>
  <c r="K30" s="1"/>
  <c r="B37" i="5"/>
  <c r="B66" s="1"/>
  <c r="B69" s="1"/>
  <c r="B74" s="1"/>
  <c r="D74"/>
  <c r="D113" i="3"/>
  <c r="I24" i="11"/>
  <c r="K24" s="1"/>
  <c r="H37" l="1"/>
  <c r="I37" s="1"/>
  <c r="K37" s="1"/>
</calcChain>
</file>

<file path=xl/sharedStrings.xml><?xml version="1.0" encoding="utf-8"?>
<sst xmlns="http://schemas.openxmlformats.org/spreadsheetml/2006/main" count="441" uniqueCount="339">
  <si>
    <t>NIPT -i</t>
  </si>
  <si>
    <t>Data e krijimit</t>
  </si>
  <si>
    <t>Nr. i  Regjistrit  Tregetar</t>
  </si>
  <si>
    <t>Veprimtaria  Kryesore</t>
  </si>
  <si>
    <t>P A S Q Y R A T     F I N A N C I A R E</t>
  </si>
  <si>
    <t>PO</t>
  </si>
  <si>
    <t>Nga</t>
  </si>
  <si>
    <t>Deri</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</si>
  <si>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</si>
  <si>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</si>
  <si>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</si>
  <si>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</si>
  <si>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</si>
  <si>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</si>
  <si>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</si>
  <si>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</si>
  <si>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</si>
  <si>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</si>
  <si>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</si>
  <si>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</si>
  <si>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</si>
  <si>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</si>
  <si>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</si>
  <si>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</si>
  <si>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</si>
  <si>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Te tjera</t>
  </si>
  <si>
    <t>Kapital i nenshkruar i papaguar</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</si>
  <si>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</si>
  <si>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</si>
  <si>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</si>
  <si>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</si>
  <si>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</si>
  <si>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</si>
  <si>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</si>
  <si>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</si>
  <si>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</si>
  <si>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</si>
  <si>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</si>
  <si>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</si>
  <si>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</si>
  <si>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</si>
  <si>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</si>
  <si>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</si>
  <si>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</si>
  <si>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</si>
  <si>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</si>
  <si>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</si>
  <si>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</si>
  <si>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</si>
  <si>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</si>
  <si>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</si>
  <si>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</si>
  <si>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</si>
  <si>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</si>
  <si>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</si>
  <si>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</si>
  <si>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</si>
  <si>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</si>
  <si>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</si>
  <si>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</si>
  <si>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</si>
  <si>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</si>
  <si>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</si>
  <si>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</si>
  <si>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</si>
  <si>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</si>
  <si>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</si>
  <si>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</si>
  <si>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</si>
  <si>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</si>
  <si>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</si>
  <si>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</si>
  <si>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</si>
  <si>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</si>
  <si>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</si>
  <si>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</si>
  <si>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</si>
  <si>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</si>
  <si>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</si>
  <si>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</si>
  <si>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</si>
  <si>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</si>
  <si>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</si>
  <si>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</si>
  <si>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</si>
  <si>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</si>
  <si>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</si>
  <si>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</si>
  <si>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</si>
  <si>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</si>
  <si>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</si>
  <si>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</si>
  <si>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</si>
  <si>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</si>
  <si>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</si>
  <si>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</si>
  <si>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</si>
  <si>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</si>
  <si>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</si>
  <si>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Te ardhurat nga aktiviteti kryesor</t>
  </si>
  <si>
    <t>Te ardhurat nga aktiviteti dytesor 1</t>
  </si>
  <si>
    <t>Te ardhurat nga aktiviteti dytesor 2</t>
  </si>
  <si>
    <t>Te ardhurat nga aktiviteti dytesor 3</t>
  </si>
  <si>
    <t>Te tjera te ardhura nga aktiviteti i shfrytezimit</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</si>
  <si>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</si>
  <si>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</si>
  <si>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</si>
  <si>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</si>
  <si>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</si>
  <si>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</si>
  <si>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</si>
  <si>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</si>
  <si>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</si>
  <si>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</si>
  <si>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</si>
  <si>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</si>
  <si>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</si>
  <si>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</si>
  <si>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</si>
  <si>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</si>
  <si>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</si>
  <si>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</si>
  <si>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</si>
  <si>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</si>
  <si>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</si>
  <si>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</si>
  <si>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</si>
  <si>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</si>
  <si>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</si>
  <si>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</si>
  <si>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</si>
  <si>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</si>
  <si>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</si>
  <si>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</si>
  <si>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</si>
  <si>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</si>
  <si>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</si>
  <si>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</si>
  <si>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</si>
  <si>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</si>
  <si>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</si>
  <si>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</si>
  <si>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</si>
  <si>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</si>
  <si>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</si>
  <si>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</si>
  <si>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</si>
  <si>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</si>
  <si>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</si>
  <si>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</si>
  <si>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</si>
  <si>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</si>
  <si>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</si>
  <si>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</si>
  <si>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</si>
  <si>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</si>
  <si>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</si>
  <si>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</si>
  <si>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</si>
  <si>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</si>
  <si>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</si>
  <si>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</si>
  <si>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</si>
  <si>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</si>
  <si>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</si>
  <si>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</si>
  <si>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</si>
  <si>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</si>
  <si>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</si>
  <si>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</si>
  <si>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</si>
  <si>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</si>
  <si>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</si>
  <si>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</si>
  <si>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</si>
  <si>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</si>
  <si>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</si>
  <si>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</si>
  <si>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</si>
  <si>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</si>
  <si>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</si>
  <si>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</si>
  <si>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</si>
  <si>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</si>
  <si>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</si>
  <si>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</si>
  <si>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</si>
  <si>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</si>
  <si>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</si>
  <si>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</si>
  <si>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</si>
  <si>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</si>
  <si>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</si>
  <si>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</si>
  <si>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</si>
  <si>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</si>
  <si>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</si>
  <si>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</si>
  <si>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</si>
  <si>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</si>
  <si>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</si>
  <si>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</si>
  <si>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</si>
  <si>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</si>
  <si>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</si>
  <si>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</si>
  <si>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</si>
  <si>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</si>
  <si>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</si>
  <si>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</si>
  <si>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</si>
  <si>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</si>
  <si>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</si>
  <si>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</si>
  <si>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</si>
  <si>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</si>
  <si>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</si>
  <si>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</si>
  <si>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</si>
  <si>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</si>
  <si>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</si>
  <si>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</si>
  <si>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</si>
  <si>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</si>
  <si>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</si>
  <si>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</si>
  <si>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</si>
  <si>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</si>
  <si>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</si>
  <si>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</si>
  <si>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</si>
  <si>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</si>
  <si>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</si>
  <si>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</si>
  <si>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</si>
  <si>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</si>
  <si>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</si>
  <si>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</si>
  <si>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</si>
  <si>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</si>
  <si>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</si>
  <si>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</si>
  <si>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</si>
  <si>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</si>
  <si>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</si>
  <si>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Leke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</si>
  <si>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</si>
  <si>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</si>
  <si>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Deklaruar ne FDP</t>
  </si>
  <si>
    <t>Diferenca e deklarimit</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</si>
  <si>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</si>
  <si>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</si>
  <si>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</si>
  <si>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</si>
  <si>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</si>
  <si>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</si>
  <si>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</si>
  <si>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</si>
  <si>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</si>
  <si>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</si>
  <si>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</si>
  <si>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</si>
  <si>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</si>
  <si>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</si>
  <si>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Të tjera Instalime dhe pajisje  Inv.ekonomike</t>
  </si>
  <si>
    <t>L37023201C</t>
  </si>
  <si>
    <t>KEI-AL Auditing Shpk</t>
  </si>
  <si>
    <t xml:space="preserve">Auditimi ligjor i pasqyrave financiare vjetore , individuale dhe / </t>
  </si>
  <si>
    <t>ose te konsoliduara , të shoqërive tregtare , ndërmarrjeve apo</t>
  </si>
  <si>
    <t>organizatave të tjera . Shërbime të kontabiliteti dhe shërbimet</t>
  </si>
  <si>
    <t xml:space="preserve">(  Në zbatim të Standartit Kombëtar të Kontabilitetit Nr.2 të përmiresuar dhe </t>
  </si>
  <si>
    <t>Ligjit Nr. 25/2018     "Për Kontabilitetin dhe Pasqyrat Financiare"  )</t>
  </si>
  <si>
    <t xml:space="preserve">e rishikimit e të dhënies së sigurisë për informacionet financiare </t>
  </si>
  <si>
    <t xml:space="preserve">dhe sherbimmet e lidhura . Konsulenca ekonomike , financiare dhe </t>
  </si>
  <si>
    <t>ligjore për persona fizik, shoqeritë tregtare dhe organizatave te tjera</t>
  </si>
  <si>
    <t>23.08.2013</t>
  </si>
  <si>
    <t>Lagjja 29 Nëntori, Pallati 455, Ap.3, Vlorë</t>
  </si>
  <si>
    <t xml:space="preserve">Arqile Mishtaku </t>
  </si>
  <si>
    <t>tatim fitimi per te paguar</t>
  </si>
  <si>
    <t>Pagesa paardhenie</t>
  </si>
  <si>
    <t>Tatimi i shtyre</t>
  </si>
  <si>
    <t xml:space="preserve">Tatim fitimi ushtrimor </t>
  </si>
  <si>
    <t>Fitimi ushtrimor</t>
  </si>
  <si>
    <t>Shpenzimet ushtrimore fiskale</t>
  </si>
  <si>
    <t>Ardhurat gjithesejte</t>
  </si>
  <si>
    <t>Taksa Lokale</t>
  </si>
  <si>
    <t>Sherbim bankar</t>
  </si>
  <si>
    <t>Amortizimi inventarit ekonomik</t>
  </si>
  <si>
    <t>Sigurimet shoqerore</t>
  </si>
  <si>
    <t>Pagat</t>
  </si>
  <si>
    <t>Shpenzime te tjera</t>
  </si>
  <si>
    <t>Sherbime avokatie dhe financiare</t>
  </si>
  <si>
    <t>Shpenzime per uje dh energji elektrike</t>
  </si>
  <si>
    <t xml:space="preserve">Shenzime telefonike, internet e postare </t>
  </si>
  <si>
    <t xml:space="preserve">Shpenzime administrative </t>
  </si>
  <si>
    <t xml:space="preserve">Shpenzime te karburanti </t>
  </si>
  <si>
    <t>Materiale didaktike e kancelari</t>
  </si>
  <si>
    <t>Te ardhura nga sherbimi</t>
  </si>
  <si>
    <t>Te ardhurat nga sherbimi  per vitin ushtrimor  pasyrohen ne tabelen e meposhtme:</t>
  </si>
  <si>
    <t>Inventar informatik</t>
  </si>
  <si>
    <t>Blerjet  per vitin ushtrimor  pasyrohen ne tabelen e meposhtme:</t>
  </si>
  <si>
    <t xml:space="preserve">Aktive Afatgjata Materiale me vlere fillestare </t>
  </si>
  <si>
    <t>Gj. fillim vitit</t>
  </si>
  <si>
    <t>Gj. fund vitit</t>
  </si>
  <si>
    <t>Te tjera aam</t>
  </si>
  <si>
    <t>Sh. Rivleresim</t>
  </si>
  <si>
    <t xml:space="preserve">    (Të gjitha balancat janë në lekë).</t>
  </si>
  <si>
    <t>K. këmbimit</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</si>
  <si>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</si>
  <si>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Përmbledhje e politikave dhe rregullave kryesore kontabël</t>
  </si>
  <si>
    <t xml:space="preserve"> Paraqitja dhe vlerësimi e gjendjeve të inventarit.</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</si>
  <si>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</si>
  <si>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</si>
  <si>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 xml:space="preserve"> Per AAJM norma e amortizimit eshte 15% te vleres lineare te tyre. </t>
  </si>
  <si>
    <t>f-</t>
  </si>
  <si>
    <t>1-</t>
  </si>
  <si>
    <t>2-</t>
  </si>
  <si>
    <t>Organizimi i kontabilitetit të njësisë ekonomike</t>
  </si>
  <si>
    <t>Kontabiliteti është i organizuar  në përputhje me ligjin  nr 25/2018 “Për Kontabilitetin dhe Pasqyrat  Financiare” dhe Standartet Kombëtare të Kontabilitetit (SKK).</t>
  </si>
  <si>
    <t xml:space="preserve"> Administratori i Shoqerisë</t>
  </si>
  <si>
    <t>Shpenzime per mirembajtje dhe sigurim mjetin</t>
  </si>
  <si>
    <t>Shpenzime taksa tarifa</t>
  </si>
  <si>
    <t>Euro</t>
  </si>
  <si>
    <t>BKT</t>
  </si>
  <si>
    <t>RBS</t>
  </si>
  <si>
    <t>Ndertesa</t>
  </si>
  <si>
    <t>01.01.2024</t>
  </si>
  <si>
    <t>31.12.2024</t>
  </si>
  <si>
    <t>11.01.2025</t>
  </si>
  <si>
    <t>Pasqyrat financiare te vitit 2024</t>
  </si>
  <si>
    <t>Pozicioni financiar ne fillim 31 dhjetor 2022</t>
  </si>
  <si>
    <t>Pozicioni financiar i rideklaruar ne fillim 1 janar 2023</t>
  </si>
  <si>
    <t>Pozicioni financiar ne fund (viti paraardhes) 31 dhjetor 2023</t>
  </si>
  <si>
    <t>Pozicioni financiar ne fund (viti aktual) 31 dhjetor 2024</t>
  </si>
  <si>
    <t xml:space="preserve"> -   </t>
  </si>
  <si>
    <t xml:space="preserve">    Për vitin e mbyllur më 31 Dhjetor 2024</t>
  </si>
  <si>
    <t>Amortizimi i AAM-ve llogaritet sipas normave të miratuar me Ligjin 29/2023 dt. 30.03.2023 "Per tatimin mbi te ardhurat " Amortizimi i kostove të blerjes ose ndërtimit, si dhe kostot e përmirësimit, rinovimit dhe rikonstruksionit të ndërtesave, instalimeve dhe ndërtimeve, që shërbejnë për një periudhë prej më shumë se 15 vjetësh, llogaritet në mënyrë individuale për çdo aktiv me normën e amortizimit 5% të këtyre kostove për vitin tatimor. Amortizimi i kostove të aktiveve jo të trupëzuara llogaritet në mënyrë individuale sipas metodës lineare për secilin aktiv në masën 15% të këtyre kostove për vitin tatimor. Amortizimi për kategoritë e mëposhtme të aktiveve llogaritet në mënyrë individuale sipas metodës lineare me përqindje si më poshtë: a) kompjuterat, sistemet e informacionit, produktet e programeve kompjuterike (software) dhe pajisjet e ruajtjes së të dhënave me 25%; b) të gjitha aktivet e tjera të veprimtarive të biznesit me 20%. Kur një aktiv,, del jashtë përdorimit gjatë një viti tatimor, vlera kontabël e mbetur për qëllime tatimore është e zbritshme në atë vit, ndërkohë që të ardhurat e mundshme nga nxjerrja jashtë përdorimit të jenë përfshirë në fitimin e tatueshëm. Baza e amortizimit është e barabartë me koston e blerjes ose krijimit të aktivit, duke shtuar koston e rikonstruksionit të aktiveve të kategorisë përkatëse gjatë vitit tatimor. Baza e amortizimit për autoveturat 1+4 të personelit nuk mund të jetë më e lartë se 50% e kostove të blerjes dhe rikonstruksionit, përfshirë TVSH-në. Kostoja e plotë e autoveturës 1+4, e cila amortizohet 50%, nuk mund të jetë më e lartë se 10 000 000 lekë.</t>
  </si>
  <si>
    <t>Shpezime dieta dhe sherbime</t>
  </si>
  <si>
    <t>Shpenzime taksa tarifa BMP/IEKA etj</t>
  </si>
</sst>
</file>

<file path=xl/styles.xml><?xml version="1.0" encoding="utf-8"?>
<styleSheet xmlns="http://schemas.openxmlformats.org/spreadsheetml/2006/main">
  <numFmts count="7">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00_-;\-* #,##0.0000_-;_-* &quot;-&quot;??_-;_-@_-"/>
    <numFmt numFmtId="169" formatCode="_(* #,##0.00_);_(* \(#,##0.00\);_(* &quot;-&quot;??_);_(@_)"/>
  </numFmts>
  <fonts count="6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9"/>
      <color indexed="8"/>
      <name val="Arial"/>
      <family val="2"/>
    </font>
    <font>
      <sz val="11"/>
      <name val="Times New Roman"/>
      <family val="1"/>
    </font>
    <font>
      <b/>
      <sz val="9"/>
      <name val="Arial"/>
      <family val="2"/>
    </font>
    <font>
      <sz val="11"/>
      <name val="Times New Roman"/>
      <family val="1"/>
    </font>
    <font>
      <sz val="11"/>
      <color rgb="FFFF0000"/>
      <name val="Times New Roman"/>
      <family val="1"/>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charset val="134"/>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sz val="10"/>
      <name val="Arial"/>
      <family val="2"/>
    </font>
    <font>
      <u/>
      <sz val="10"/>
      <name val="Times New Roman"/>
      <family val="1"/>
    </font>
    <font>
      <sz val="10"/>
      <name val="Arial"/>
      <family val="2"/>
    </font>
    <font>
      <b/>
      <u/>
      <sz val="14"/>
      <color theme="1"/>
      <name val="Times New Roman"/>
      <family val="1"/>
    </font>
    <font>
      <b/>
      <sz val="10"/>
      <color theme="1"/>
      <name val="Times New Roman"/>
      <family val="1"/>
    </font>
    <font>
      <b/>
      <sz val="14"/>
      <color theme="1"/>
      <name val="Tw Cen MT"/>
      <family val="2"/>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2"/>
        <bgColor indexed="64"/>
      </patternFill>
    </fill>
  </fills>
  <borders count="22">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7">
    <xf numFmtId="0" fontId="0" fillId="0" borderId="0"/>
    <xf numFmtId="0" fontId="27" fillId="0" borderId="0"/>
    <xf numFmtId="43" fontId="35" fillId="0" borderId="0" applyFont="0" applyFill="0" applyBorder="0" applyAlignment="0" applyProtection="0"/>
    <xf numFmtId="0" fontId="29" fillId="0" borderId="0"/>
    <xf numFmtId="0" fontId="31" fillId="0" borderId="0"/>
    <xf numFmtId="0" fontId="27" fillId="0" borderId="0"/>
    <xf numFmtId="0" fontId="32" fillId="0" borderId="0"/>
    <xf numFmtId="166" fontId="29" fillId="0" borderId="0" applyFont="0" applyFill="0" applyBorder="0" applyAlignment="0" applyProtection="0"/>
    <xf numFmtId="0" fontId="35" fillId="0" borderId="0"/>
    <xf numFmtId="0" fontId="30" fillId="0" borderId="0"/>
    <xf numFmtId="0" fontId="28" fillId="0" borderId="0" applyNumberFormat="0" applyFill="0" applyBorder="0" applyAlignment="0" applyProtection="0"/>
    <xf numFmtId="169" fontId="3" fillId="0" borderId="0" applyFont="0" applyFill="0" applyBorder="0" applyAlignment="0" applyProtection="0"/>
    <xf numFmtId="0" fontId="54" fillId="0" borderId="0"/>
    <xf numFmtId="0" fontId="2" fillId="0" borderId="0"/>
    <xf numFmtId="0" fontId="56" fillId="0" borderId="0"/>
    <xf numFmtId="0" fontId="27" fillId="0" borderId="0"/>
    <xf numFmtId="0" fontId="1" fillId="0" borderId="0"/>
  </cellStyleXfs>
  <cellXfs count="266">
    <xf numFmtId="0" fontId="0" fillId="0" borderId="0" xfId="0"/>
    <xf numFmtId="0" fontId="4" fillId="0" borderId="0" xfId="3" applyFont="1"/>
    <xf numFmtId="0" fontId="5" fillId="0" borderId="0" xfId="0" applyFont="1"/>
    <xf numFmtId="0" fontId="6" fillId="0" borderId="0" xfId="0" applyFont="1"/>
    <xf numFmtId="0" fontId="6" fillId="0" borderId="0" xfId="3" applyFont="1"/>
    <xf numFmtId="0" fontId="7" fillId="0" borderId="0" xfId="3" applyFont="1" applyAlignment="1">
      <alignment horizontal="center" wrapText="1"/>
    </xf>
    <xf numFmtId="0" fontId="7" fillId="0" borderId="0" xfId="10" applyFont="1" applyFill="1" applyBorder="1"/>
    <xf numFmtId="0" fontId="7" fillId="0" borderId="0" xfId="3" applyFont="1" applyAlignment="1">
      <alignment wrapText="1"/>
    </xf>
    <xf numFmtId="0" fontId="8" fillId="0" borderId="0" xfId="3" applyFont="1"/>
    <xf numFmtId="0" fontId="7" fillId="0" borderId="0" xfId="3" applyFont="1" applyAlignment="1">
      <alignment horizontal="right" wrapText="1"/>
    </xf>
    <xf numFmtId="0" fontId="8" fillId="0" borderId="0" xfId="10" applyFont="1" applyFill="1" applyBorder="1"/>
    <xf numFmtId="37" fontId="8" fillId="0" borderId="0" xfId="7" applyNumberFormat="1" applyFont="1" applyBorder="1" applyAlignment="1">
      <alignment horizontal="right"/>
    </xf>
    <xf numFmtId="37" fontId="8" fillId="0" borderId="0" xfId="7" applyNumberFormat="1" applyFont="1" applyFill="1" applyBorder="1" applyAlignment="1" applyProtection="1">
      <alignment horizontal="right" wrapText="1"/>
    </xf>
    <xf numFmtId="37" fontId="4" fillId="0" borderId="0" xfId="3" applyNumberFormat="1" applyFont="1" applyAlignment="1">
      <alignment horizontal="right"/>
    </xf>
    <xf numFmtId="0" fontId="9" fillId="0" borderId="0" xfId="3" applyFont="1" applyAlignment="1">
      <alignment vertical="center"/>
    </xf>
    <xf numFmtId="37" fontId="5" fillId="0" borderId="1" xfId="3" applyNumberFormat="1" applyFont="1" applyBorder="1" applyAlignment="1">
      <alignment horizontal="right"/>
    </xf>
    <xf numFmtId="0" fontId="10" fillId="0" borderId="0" xfId="3" applyFont="1" applyAlignment="1">
      <alignment vertical="center"/>
    </xf>
    <xf numFmtId="37" fontId="7" fillId="0" borderId="2" xfId="7" applyNumberFormat="1" applyFont="1" applyBorder="1" applyAlignment="1">
      <alignment horizontal="right"/>
    </xf>
    <xf numFmtId="0" fontId="11" fillId="0" borderId="0" xfId="3" applyFont="1" applyAlignment="1">
      <alignment vertical="top" wrapText="1"/>
    </xf>
    <xf numFmtId="0" fontId="10" fillId="0" borderId="0" xfId="3" applyFont="1" applyAlignment="1">
      <alignment vertical="top" wrapText="1"/>
    </xf>
    <xf numFmtId="37" fontId="5" fillId="0" borderId="2" xfId="3" applyNumberFormat="1" applyFont="1" applyBorder="1" applyAlignment="1">
      <alignment horizontal="right"/>
    </xf>
    <xf numFmtId="0" fontId="10" fillId="0" borderId="0" xfId="3" applyFont="1" applyAlignment="1">
      <alignment vertical="top"/>
    </xf>
    <xf numFmtId="0" fontId="10" fillId="2" borderId="0" xfId="3" applyFont="1" applyFill="1" applyAlignment="1">
      <alignment vertical="top"/>
    </xf>
    <xf numFmtId="0" fontId="9" fillId="0" borderId="0" xfId="3" applyFont="1" applyAlignment="1">
      <alignment vertical="top" wrapText="1"/>
    </xf>
    <xf numFmtId="37" fontId="5" fillId="3" borderId="1" xfId="3" applyNumberFormat="1" applyFont="1" applyFill="1" applyBorder="1" applyAlignment="1">
      <alignment horizontal="right"/>
    </xf>
    <xf numFmtId="0" fontId="11" fillId="0" borderId="0" xfId="3" applyFont="1"/>
    <xf numFmtId="37" fontId="5" fillId="0" borderId="0" xfId="0" applyNumberFormat="1" applyFont="1" applyAlignment="1">
      <alignment horizontal="right"/>
    </xf>
    <xf numFmtId="37" fontId="4" fillId="0" borderId="0" xfId="3" applyNumberFormat="1" applyFont="1"/>
    <xf numFmtId="37" fontId="12" fillId="0" borderId="0" xfId="8" applyNumberFormat="1" applyFont="1" applyAlignment="1">
      <alignment horizontal="center" vertical="center" textRotation="90"/>
    </xf>
    <xf numFmtId="0" fontId="12" fillId="0" borderId="0" xfId="8" applyFont="1" applyAlignment="1">
      <alignment horizontal="center" vertical="center" textRotation="90" wrapText="1"/>
    </xf>
    <xf numFmtId="37" fontId="8" fillId="0" borderId="0" xfId="7" applyNumberFormat="1" applyFont="1" applyFill="1" applyBorder="1" applyAlignment="1">
      <alignment horizontal="right"/>
    </xf>
    <xf numFmtId="0" fontId="13" fillId="0" borderId="0" xfId="0" applyFont="1"/>
    <xf numFmtId="164" fontId="13" fillId="0" borderId="0" xfId="2" applyNumberFormat="1" applyFont="1"/>
    <xf numFmtId="0" fontId="4" fillId="0" borderId="0" xfId="0" applyFont="1"/>
    <xf numFmtId="164" fontId="4" fillId="0" borderId="0" xfId="2" applyNumberFormat="1" applyFont="1"/>
    <xf numFmtId="3" fontId="15" fillId="0" borderId="0" xfId="0" applyNumberFormat="1" applyFont="1" applyAlignment="1">
      <alignment horizontal="center" vertical="center"/>
    </xf>
    <xf numFmtId="164" fontId="15" fillId="0" borderId="0" xfId="2" applyNumberFormat="1" applyFont="1" applyAlignment="1">
      <alignment horizontal="center" vertical="center"/>
    </xf>
    <xf numFmtId="0" fontId="16" fillId="0" borderId="0" xfId="0" applyFont="1" applyAlignment="1">
      <alignment vertical="center"/>
    </xf>
    <xf numFmtId="0" fontId="7" fillId="0" borderId="0" xfId="0" applyFont="1" applyAlignment="1">
      <alignment wrapText="1"/>
    </xf>
    <xf numFmtId="38" fontId="4" fillId="0" borderId="0" xfId="0" applyNumberFormat="1" applyFont="1"/>
    <xf numFmtId="0" fontId="8" fillId="0" borderId="0" xfId="0" applyFont="1" applyAlignment="1">
      <alignment wrapText="1"/>
    </xf>
    <xf numFmtId="37" fontId="4" fillId="0" borderId="0" xfId="0" applyNumberFormat="1" applyFont="1"/>
    <xf numFmtId="164" fontId="13" fillId="0" borderId="0" xfId="2" applyNumberFormat="1" applyFont="1" applyFill="1"/>
    <xf numFmtId="0" fontId="17" fillId="0" borderId="0" xfId="0" applyFont="1" applyAlignment="1">
      <alignment wrapText="1"/>
    </xf>
    <xf numFmtId="0" fontId="8" fillId="0" borderId="0" xfId="0" applyFont="1" applyAlignment="1">
      <alignment horizontal="left" wrapText="1" indent="2"/>
    </xf>
    <xf numFmtId="164" fontId="13" fillId="0" borderId="0" xfId="2" applyNumberFormat="1" applyFont="1" applyFill="1" applyBorder="1" applyAlignment="1" applyProtection="1">
      <alignment horizontal="right" wrapText="1"/>
    </xf>
    <xf numFmtId="0" fontId="8" fillId="0" borderId="0" xfId="0" applyFont="1" applyAlignment="1">
      <alignment horizontal="left" indent="2"/>
    </xf>
    <xf numFmtId="37" fontId="5" fillId="0" borderId="2" xfId="0" applyNumberFormat="1" applyFont="1" applyBorder="1"/>
    <xf numFmtId="37" fontId="5" fillId="0" borderId="0" xfId="0" applyNumberFormat="1" applyFont="1"/>
    <xf numFmtId="0" fontId="7" fillId="0" borderId="0" xfId="6" applyFont="1" applyAlignment="1">
      <alignment vertical="top" wrapText="1"/>
    </xf>
    <xf numFmtId="37" fontId="5" fillId="0" borderId="3" xfId="0" applyNumberFormat="1" applyFont="1" applyBorder="1"/>
    <xf numFmtId="164" fontId="5" fillId="0" borderId="3" xfId="2" applyNumberFormat="1" applyFont="1" applyBorder="1"/>
    <xf numFmtId="0" fontId="8" fillId="0" borderId="0" xfId="0" applyFont="1" applyAlignment="1">
      <alignment horizontal="left" wrapText="1"/>
    </xf>
    <xf numFmtId="0" fontId="7" fillId="3" borderId="0" xfId="0" applyFont="1" applyFill="1" applyAlignment="1">
      <alignment horizontal="left" wrapText="1"/>
    </xf>
    <xf numFmtId="37" fontId="5" fillId="3" borderId="1" xfId="0" applyNumberFormat="1" applyFont="1" applyFill="1" applyBorder="1"/>
    <xf numFmtId="37" fontId="5" fillId="3" borderId="0" xfId="0" applyNumberFormat="1" applyFont="1" applyFill="1"/>
    <xf numFmtId="164" fontId="5" fillId="3" borderId="1" xfId="2" applyNumberFormat="1" applyFont="1" applyFill="1" applyBorder="1"/>
    <xf numFmtId="37" fontId="13" fillId="0" borderId="0" xfId="0" applyNumberFormat="1" applyFont="1"/>
    <xf numFmtId="0" fontId="18" fillId="0" borderId="0" xfId="1" applyFont="1" applyAlignment="1">
      <alignment vertical="center"/>
    </xf>
    <xf numFmtId="167" fontId="18" fillId="0" borderId="0" xfId="1" applyNumberFormat="1" applyFont="1" applyAlignment="1">
      <alignment vertical="center"/>
    </xf>
    <xf numFmtId="1" fontId="18" fillId="0" borderId="0" xfId="1" applyNumberFormat="1" applyFont="1" applyAlignment="1">
      <alignment vertical="center"/>
    </xf>
    <xf numFmtId="164" fontId="18" fillId="0" borderId="0" xfId="2" applyNumberFormat="1" applyFont="1" applyAlignment="1">
      <alignment vertical="center"/>
    </xf>
    <xf numFmtId="165" fontId="13" fillId="0" borderId="0" xfId="0" applyNumberFormat="1" applyFont="1"/>
    <xf numFmtId="167" fontId="13" fillId="0" borderId="0" xfId="0" applyNumberFormat="1" applyFont="1"/>
    <xf numFmtId="0" fontId="13" fillId="0" borderId="0" xfId="0" applyFont="1" applyAlignment="1">
      <alignment horizontal="center"/>
    </xf>
    <xf numFmtId="0" fontId="13" fillId="0" borderId="0" xfId="0" applyFont="1" applyAlignment="1">
      <alignment horizontal="left"/>
    </xf>
    <xf numFmtId="37" fontId="13" fillId="0" borderId="0" xfId="2" applyNumberFormat="1" applyFont="1" applyFill="1" applyBorder="1" applyAlignment="1" applyProtection="1">
      <alignment horizontal="right" wrapText="1"/>
    </xf>
    <xf numFmtId="37" fontId="4" fillId="0" borderId="0" xfId="0" applyNumberFormat="1" applyFont="1" applyAlignment="1">
      <alignment horizontal="right"/>
    </xf>
    <xf numFmtId="37" fontId="19" fillId="0" borderId="0" xfId="9" applyNumberFormat="1" applyFont="1" applyAlignment="1">
      <alignment horizontal="center"/>
    </xf>
    <xf numFmtId="0" fontId="17" fillId="0" borderId="0" xfId="0" applyFont="1" applyAlignment="1">
      <alignment horizontal="left" wrapText="1" indent="2"/>
    </xf>
    <xf numFmtId="37" fontId="13" fillId="3" borderId="0" xfId="2" applyNumberFormat="1" applyFont="1" applyFill="1" applyBorder="1" applyAlignment="1" applyProtection="1">
      <alignment horizontal="right" wrapText="1"/>
    </xf>
    <xf numFmtId="3" fontId="21" fillId="0" borderId="0" xfId="0" applyNumberFormat="1" applyFont="1" applyAlignment="1">
      <alignment horizontal="right" vertical="center"/>
    </xf>
    <xf numFmtId="37" fontId="22" fillId="3" borderId="0" xfId="2" applyNumberFormat="1" applyFont="1" applyFill="1" applyBorder="1" applyAlignment="1" applyProtection="1">
      <alignment horizontal="right" wrapText="1"/>
    </xf>
    <xf numFmtId="3" fontId="13" fillId="0" borderId="0" xfId="0" applyNumberFormat="1" applyFont="1"/>
    <xf numFmtId="164" fontId="13" fillId="0" borderId="0" xfId="2" applyNumberFormat="1" applyFont="1" applyBorder="1"/>
    <xf numFmtId="164" fontId="13" fillId="0" borderId="0" xfId="2" applyNumberFormat="1" applyFont="1" applyBorder="1" applyAlignment="1">
      <alignment horizontal="left"/>
    </xf>
    <xf numFmtId="0" fontId="11" fillId="2" borderId="0" xfId="0" applyFont="1" applyFill="1" applyAlignment="1">
      <alignment wrapText="1"/>
    </xf>
    <xf numFmtId="37" fontId="5" fillId="0" borderId="2" xfId="0" applyNumberFormat="1" applyFont="1" applyBorder="1" applyAlignment="1">
      <alignment horizontal="right"/>
    </xf>
    <xf numFmtId="164" fontId="13" fillId="0" borderId="0" xfId="0" applyNumberFormat="1" applyFont="1"/>
    <xf numFmtId="0" fontId="7" fillId="0" borderId="1" xfId="0" applyFont="1" applyBorder="1" applyAlignment="1">
      <alignment wrapText="1"/>
    </xf>
    <xf numFmtId="37" fontId="4" fillId="0" borderId="1" xfId="0" applyNumberFormat="1" applyFont="1" applyBorder="1" applyAlignment="1">
      <alignment horizontal="right"/>
    </xf>
    <xf numFmtId="37" fontId="8" fillId="0" borderId="0" xfId="2" applyNumberFormat="1" applyFont="1" applyFill="1" applyBorder="1" applyAlignment="1" applyProtection="1">
      <alignment horizontal="right" wrapText="1"/>
    </xf>
    <xf numFmtId="37" fontId="8" fillId="3" borderId="0" xfId="2" applyNumberFormat="1" applyFont="1" applyFill="1" applyBorder="1" applyAlignment="1" applyProtection="1">
      <alignment horizontal="right" wrapText="1"/>
    </xf>
    <xf numFmtId="0" fontId="17" fillId="2" borderId="0" xfId="0" applyFont="1" applyFill="1" applyAlignment="1">
      <alignment horizontal="left" wrapText="1" indent="2"/>
    </xf>
    <xf numFmtId="37" fontId="15" fillId="0" borderId="2" xfId="3" applyNumberFormat="1" applyFont="1" applyBorder="1" applyAlignment="1">
      <alignment horizontal="right" vertical="center"/>
    </xf>
    <xf numFmtId="37" fontId="15" fillId="0" borderId="0" xfId="3" applyNumberFormat="1" applyFont="1" applyAlignment="1">
      <alignment horizontal="right" vertical="center"/>
    </xf>
    <xf numFmtId="0" fontId="8" fillId="0" borderId="0" xfId="3" applyFont="1" applyAlignment="1">
      <alignment wrapText="1"/>
    </xf>
    <xf numFmtId="37" fontId="5" fillId="0" borderId="0" xfId="3" applyNumberFormat="1" applyFont="1" applyAlignment="1">
      <alignment horizontal="right"/>
    </xf>
    <xf numFmtId="0" fontId="19" fillId="0" borderId="0" xfId="9" applyFont="1" applyAlignment="1">
      <alignment horizontal="center"/>
    </xf>
    <xf numFmtId="0" fontId="20" fillId="0" borderId="0" xfId="3" applyFont="1" applyAlignment="1">
      <alignment wrapText="1"/>
    </xf>
    <xf numFmtId="0" fontId="19" fillId="0" borderId="0" xfId="9" applyFont="1" applyAlignment="1">
      <alignment horizontal="center" vertical="center"/>
    </xf>
    <xf numFmtId="0" fontId="19" fillId="0" borderId="0" xfId="9" applyFont="1" applyAlignment="1">
      <alignment vertical="center"/>
    </xf>
    <xf numFmtId="0" fontId="22" fillId="0" borderId="0" xfId="1" applyFont="1" applyAlignment="1">
      <alignment vertical="center"/>
    </xf>
    <xf numFmtId="164" fontId="13" fillId="0" borderId="0" xfId="2" applyNumberFormat="1" applyFont="1" applyFill="1" applyBorder="1"/>
    <xf numFmtId="37" fontId="23" fillId="0" borderId="0" xfId="5" applyNumberFormat="1" applyFont="1" applyAlignment="1">
      <alignment vertical="center"/>
    </xf>
    <xf numFmtId="37" fontId="12" fillId="0" borderId="0" xfId="5" applyNumberFormat="1" applyFont="1" applyAlignment="1">
      <alignment vertical="center"/>
    </xf>
    <xf numFmtId="168" fontId="21" fillId="0" borderId="0" xfId="2" applyNumberFormat="1" applyFont="1" applyFill="1" applyBorder="1" applyAlignment="1">
      <alignment horizontal="right" vertical="center"/>
    </xf>
    <xf numFmtId="0" fontId="22" fillId="0" borderId="0" xfId="6" applyFont="1"/>
    <xf numFmtId="0" fontId="22" fillId="0" borderId="0" xfId="6" applyFont="1" applyAlignment="1">
      <alignment horizontal="center"/>
    </xf>
    <xf numFmtId="0" fontId="12" fillId="0" borderId="0" xfId="5" applyFont="1"/>
    <xf numFmtId="0" fontId="7" fillId="0" borderId="0" xfId="0" applyFont="1"/>
    <xf numFmtId="0" fontId="14" fillId="0" borderId="0" xfId="0" applyFont="1"/>
    <xf numFmtId="3" fontId="24" fillId="0" borderId="0" xfId="0" applyNumberFormat="1" applyFont="1" applyAlignment="1">
      <alignment vertical="center"/>
    </xf>
    <xf numFmtId="0" fontId="15" fillId="0" borderId="0" xfId="6" applyFont="1" applyAlignment="1">
      <alignment horizontal="left" vertical="center"/>
    </xf>
    <xf numFmtId="37" fontId="4" fillId="3" borderId="0" xfId="0" applyNumberFormat="1" applyFont="1" applyFill="1"/>
    <xf numFmtId="37" fontId="24" fillId="3" borderId="0" xfId="0" applyNumberFormat="1" applyFont="1" applyFill="1"/>
    <xf numFmtId="37" fontId="25" fillId="0" borderId="0" xfId="0" applyNumberFormat="1" applyFont="1"/>
    <xf numFmtId="37" fontId="15" fillId="0" borderId="2" xfId="0" applyNumberFormat="1" applyFont="1" applyBorder="1" applyAlignment="1">
      <alignment vertical="center"/>
    </xf>
    <xf numFmtId="37" fontId="15" fillId="0" borderId="0" xfId="0" applyNumberFormat="1" applyFont="1" applyAlignment="1">
      <alignment vertical="center"/>
    </xf>
    <xf numFmtId="37" fontId="24" fillId="0" borderId="0" xfId="0" applyNumberFormat="1" applyFont="1" applyAlignment="1">
      <alignment vertical="center"/>
    </xf>
    <xf numFmtId="37" fontId="15" fillId="0" borderId="1" xfId="0" applyNumberFormat="1" applyFont="1" applyBorder="1" applyAlignment="1">
      <alignment vertical="center"/>
    </xf>
    <xf numFmtId="0" fontId="15" fillId="0" borderId="0" xfId="6" applyFont="1" applyAlignment="1">
      <alignment vertical="center"/>
    </xf>
    <xf numFmtId="37" fontId="15" fillId="0" borderId="3" xfId="0" applyNumberFormat="1" applyFont="1" applyBorder="1" applyAlignment="1">
      <alignment vertical="center"/>
    </xf>
    <xf numFmtId="164" fontId="4" fillId="3" borderId="0" xfId="2" applyNumberFormat="1" applyFont="1" applyFill="1"/>
    <xf numFmtId="0" fontId="7" fillId="0" borderId="0" xfId="0" applyFont="1" applyAlignment="1">
      <alignment vertical="top" wrapText="1"/>
    </xf>
    <xf numFmtId="0" fontId="19" fillId="0" borderId="0" xfId="1" applyFont="1" applyAlignment="1">
      <alignment vertical="center"/>
    </xf>
    <xf numFmtId="0" fontId="22" fillId="0" borderId="0" xfId="1" applyFont="1" applyAlignment="1">
      <alignment horizontal="center" vertical="center"/>
    </xf>
    <xf numFmtId="43" fontId="18" fillId="0" borderId="0" xfId="2" applyFont="1" applyAlignment="1">
      <alignment vertical="center"/>
    </xf>
    <xf numFmtId="0" fontId="26" fillId="0" borderId="0" xfId="5" applyFont="1"/>
    <xf numFmtId="0" fontId="27" fillId="0" borderId="0" xfId="5"/>
    <xf numFmtId="0" fontId="27" fillId="0" borderId="5" xfId="5" applyBorder="1"/>
    <xf numFmtId="0" fontId="27" fillId="0" borderId="6" xfId="5" applyBorder="1"/>
    <xf numFmtId="0" fontId="27" fillId="0" borderId="7" xfId="5" applyBorder="1"/>
    <xf numFmtId="0" fontId="36" fillId="0" borderId="8" xfId="5" applyFont="1" applyBorder="1"/>
    <xf numFmtId="0" fontId="37" fillId="0" borderId="0" xfId="5" applyFont="1"/>
    <xf numFmtId="0" fontId="36" fillId="0" borderId="0" xfId="5" applyFont="1"/>
    <xf numFmtId="0" fontId="36" fillId="0" borderId="0" xfId="5" applyFont="1" applyAlignment="1">
      <alignment horizontal="center"/>
    </xf>
    <xf numFmtId="0" fontId="36" fillId="0" borderId="9" xfId="5" applyFont="1" applyBorder="1"/>
    <xf numFmtId="0" fontId="38" fillId="0" borderId="8" xfId="5" applyFont="1" applyBorder="1"/>
    <xf numFmtId="0" fontId="38" fillId="0" borderId="0" xfId="5" applyFont="1"/>
    <xf numFmtId="0" fontId="38" fillId="0" borderId="9" xfId="5" applyFont="1" applyBorder="1"/>
    <xf numFmtId="0" fontId="39" fillId="0" borderId="8" xfId="5" applyFont="1" applyBorder="1"/>
    <xf numFmtId="0" fontId="39" fillId="0" borderId="0" xfId="5" applyFont="1"/>
    <xf numFmtId="0" fontId="39" fillId="0" borderId="9" xfId="5" applyFont="1" applyBorder="1"/>
    <xf numFmtId="0" fontId="38" fillId="0" borderId="10" xfId="5" applyFont="1" applyBorder="1"/>
    <xf numFmtId="0" fontId="38" fillId="0" borderId="11" xfId="5" applyFont="1" applyBorder="1"/>
    <xf numFmtId="0" fontId="38" fillId="0" borderId="12" xfId="5" applyFont="1" applyBorder="1"/>
    <xf numFmtId="0" fontId="43" fillId="0" borderId="0" xfId="5" applyFont="1"/>
    <xf numFmtId="0" fontId="44" fillId="0" borderId="0" xfId="5" applyFont="1"/>
    <xf numFmtId="0" fontId="43" fillId="0" borderId="0" xfId="5" applyFont="1" applyAlignment="1">
      <alignment horizontal="center"/>
    </xf>
    <xf numFmtId="0" fontId="43" fillId="0" borderId="0" xfId="0" applyFont="1"/>
    <xf numFmtId="0" fontId="46" fillId="0" borderId="0" xfId="5" applyFont="1"/>
    <xf numFmtId="0" fontId="46" fillId="0" borderId="0" xfId="5" applyFont="1" applyAlignment="1">
      <alignment horizontal="center"/>
    </xf>
    <xf numFmtId="0" fontId="47" fillId="0" borderId="0" xfId="0" applyFont="1"/>
    <xf numFmtId="0" fontId="48" fillId="0" borderId="0" xfId="0" applyFont="1"/>
    <xf numFmtId="37" fontId="5" fillId="4" borderId="2" xfId="0" applyNumberFormat="1" applyFont="1" applyFill="1" applyBorder="1"/>
    <xf numFmtId="164" fontId="5" fillId="4" borderId="2" xfId="2" applyNumberFormat="1" applyFont="1" applyFill="1" applyBorder="1"/>
    <xf numFmtId="0" fontId="49" fillId="0" borderId="13" xfId="5" applyFont="1" applyBorder="1" applyAlignment="1">
      <alignment horizontal="center"/>
    </xf>
    <xf numFmtId="0" fontId="49" fillId="0" borderId="13" xfId="5" applyFont="1" applyBorder="1"/>
    <xf numFmtId="0" fontId="50" fillId="0" borderId="0" xfId="5" applyFont="1"/>
    <xf numFmtId="0" fontId="49" fillId="0" borderId="0" xfId="5" applyFont="1"/>
    <xf numFmtId="0" fontId="44" fillId="0" borderId="0" xfId="5" applyFont="1" applyAlignment="1">
      <alignment horizontal="left"/>
    </xf>
    <xf numFmtId="0" fontId="50" fillId="0" borderId="13" xfId="5" applyFont="1" applyBorder="1" applyAlignment="1">
      <alignment horizontal="center" vertical="center"/>
    </xf>
    <xf numFmtId="0" fontId="50" fillId="0" borderId="13" xfId="5" applyFont="1" applyBorder="1" applyAlignment="1">
      <alignment horizontal="center"/>
    </xf>
    <xf numFmtId="0" fontId="55" fillId="0" borderId="4" xfId="5" applyFont="1" applyBorder="1"/>
    <xf numFmtId="0" fontId="55" fillId="0" borderId="3" xfId="5" applyFont="1" applyBorder="1"/>
    <xf numFmtId="0" fontId="55" fillId="0" borderId="0" xfId="5" applyFont="1"/>
    <xf numFmtId="0" fontId="55" fillId="0" borderId="4" xfId="0" applyFont="1" applyBorder="1" applyAlignment="1">
      <alignment horizontal="left"/>
    </xf>
    <xf numFmtId="0" fontId="55" fillId="0" borderId="3" xfId="0" applyFont="1" applyBorder="1" applyAlignment="1">
      <alignment horizontal="left"/>
    </xf>
    <xf numFmtId="0" fontId="49" fillId="0" borderId="13" xfId="5" applyFont="1" applyBorder="1" applyAlignment="1">
      <alignment horizontal="right" indent="1"/>
    </xf>
    <xf numFmtId="4" fontId="49" fillId="0" borderId="13" xfId="5" applyNumberFormat="1" applyFont="1" applyBorder="1" applyAlignment="1">
      <alignment horizontal="right" indent="1"/>
    </xf>
    <xf numFmtId="3" fontId="49" fillId="0" borderId="13" xfId="5" applyNumberFormat="1" applyFont="1" applyBorder="1" applyAlignment="1">
      <alignment horizontal="right" indent="1"/>
    </xf>
    <xf numFmtId="3" fontId="50" fillId="0" borderId="13" xfId="5" applyNumberFormat="1" applyFont="1" applyBorder="1" applyAlignment="1">
      <alignment horizontal="right" indent="1"/>
    </xf>
    <xf numFmtId="0" fontId="49" fillId="0" borderId="0" xfId="5" applyFont="1" applyAlignment="1">
      <alignment vertical="top"/>
    </xf>
    <xf numFmtId="0" fontId="44" fillId="0" borderId="8" xfId="5" applyFont="1" applyBorder="1" applyAlignment="1">
      <alignment horizontal="center"/>
    </xf>
    <xf numFmtId="0" fontId="50" fillId="0" borderId="9" xfId="5" applyFont="1" applyBorder="1"/>
    <xf numFmtId="0" fontId="49" fillId="0" borderId="9" xfId="5" applyFont="1" applyBorder="1" applyAlignment="1">
      <alignment vertical="top"/>
    </xf>
    <xf numFmtId="0" fontId="50" fillId="0" borderId="20" xfId="5" applyFont="1" applyBorder="1" applyAlignment="1">
      <alignment horizontal="center" vertical="center" wrapText="1"/>
    </xf>
    <xf numFmtId="0" fontId="49" fillId="0" borderId="20" xfId="5" applyFont="1" applyBorder="1" applyAlignment="1">
      <alignment horizontal="center"/>
    </xf>
    <xf numFmtId="0" fontId="50" fillId="0" borderId="8" xfId="5" applyFont="1" applyBorder="1" applyAlignment="1">
      <alignment horizontal="center"/>
    </xf>
    <xf numFmtId="0" fontId="44" fillId="0" borderId="9" xfId="5" applyFont="1" applyBorder="1" applyAlignment="1">
      <alignment horizontal="left"/>
    </xf>
    <xf numFmtId="0" fontId="49" fillId="0" borderId="12" xfId="5" applyFont="1" applyBorder="1" applyAlignment="1">
      <alignment vertical="top"/>
    </xf>
    <xf numFmtId="0" fontId="36" fillId="0" borderId="0" xfId="1" applyFont="1" applyAlignment="1">
      <alignment vertical="center"/>
    </xf>
    <xf numFmtId="0" fontId="43" fillId="0" borderId="0" xfId="9" applyFont="1" applyAlignment="1">
      <alignment horizontal="center" vertical="center"/>
    </xf>
    <xf numFmtId="0" fontId="27" fillId="0" borderId="0" xfId="15"/>
    <xf numFmtId="0" fontId="27" fillId="0" borderId="12" xfId="15" applyBorder="1"/>
    <xf numFmtId="0" fontId="27" fillId="0" borderId="11" xfId="15" applyBorder="1"/>
    <xf numFmtId="0" fontId="27" fillId="0" borderId="10" xfId="15" applyBorder="1"/>
    <xf numFmtId="0" fontId="50" fillId="0" borderId="9" xfId="15" applyFont="1" applyBorder="1"/>
    <xf numFmtId="0" fontId="50" fillId="0" borderId="0" xfId="15" applyFont="1"/>
    <xf numFmtId="0" fontId="50" fillId="0" borderId="0" xfId="15" applyFont="1" applyAlignment="1">
      <alignment horizontal="center"/>
    </xf>
    <xf numFmtId="0" fontId="49" fillId="0" borderId="0" xfId="15" applyFont="1" applyAlignment="1">
      <alignment vertical="top"/>
    </xf>
    <xf numFmtId="0" fontId="49" fillId="0" borderId="8" xfId="15" applyFont="1" applyBorder="1" applyAlignment="1">
      <alignment vertical="top"/>
    </xf>
    <xf numFmtId="0" fontId="49" fillId="0" borderId="0" xfId="15" applyFont="1"/>
    <xf numFmtId="0" fontId="49" fillId="0" borderId="8" xfId="15" applyFont="1" applyBorder="1"/>
    <xf numFmtId="0" fontId="49" fillId="0" borderId="9" xfId="15" applyFont="1" applyBorder="1"/>
    <xf numFmtId="0" fontId="49" fillId="0" borderId="0" xfId="15" applyFont="1" applyAlignment="1">
      <alignment horizontal="left" vertical="top" wrapText="1"/>
    </xf>
    <xf numFmtId="0" fontId="49" fillId="0" borderId="8" xfId="15" applyFont="1" applyBorder="1" applyAlignment="1">
      <alignment horizontal="left" vertical="top" wrapText="1"/>
    </xf>
    <xf numFmtId="0" fontId="50" fillId="0" borderId="8" xfId="15" applyFont="1" applyBorder="1" applyAlignment="1">
      <alignment horizontal="center"/>
    </xf>
    <xf numFmtId="0" fontId="27" fillId="0" borderId="9" xfId="15" applyBorder="1"/>
    <xf numFmtId="3" fontId="50" fillId="0" borderId="13" xfId="15" applyNumberFormat="1" applyFont="1" applyBorder="1"/>
    <xf numFmtId="3" fontId="49" fillId="0" borderId="13" xfId="15" applyNumberFormat="1" applyFont="1" applyBorder="1"/>
    <xf numFmtId="0" fontId="50" fillId="0" borderId="13" xfId="15" applyFont="1" applyBorder="1" applyAlignment="1">
      <alignment horizontal="center"/>
    </xf>
    <xf numFmtId="0" fontId="49" fillId="0" borderId="7" xfId="15" applyFont="1" applyBorder="1"/>
    <xf numFmtId="0" fontId="49" fillId="0" borderId="6" xfId="15" applyFont="1" applyBorder="1"/>
    <xf numFmtId="0" fontId="49" fillId="0" borderId="5" xfId="15" applyFont="1" applyBorder="1"/>
    <xf numFmtId="3" fontId="49" fillId="0" borderId="0" xfId="16" applyNumberFormat="1" applyFont="1"/>
    <xf numFmtId="0" fontId="49" fillId="0" borderId="0" xfId="16" applyFont="1"/>
    <xf numFmtId="0" fontId="49" fillId="0" borderId="8" xfId="16" applyFont="1" applyBorder="1"/>
    <xf numFmtId="0" fontId="50" fillId="0" borderId="0" xfId="15" applyFont="1" applyAlignment="1">
      <alignment horizontal="left"/>
    </xf>
    <xf numFmtId="3" fontId="50" fillId="0" borderId="13" xfId="16" applyNumberFormat="1" applyFont="1" applyBorder="1"/>
    <xf numFmtId="0" fontId="50" fillId="0" borderId="13" xfId="16" applyFont="1" applyBorder="1" applyAlignment="1">
      <alignment horizontal="center"/>
    </xf>
    <xf numFmtId="0" fontId="50" fillId="0" borderId="20" xfId="16" applyFont="1" applyBorder="1" applyAlignment="1">
      <alignment horizontal="center"/>
    </xf>
    <xf numFmtId="3" fontId="49" fillId="0" borderId="13" xfId="16" applyNumberFormat="1" applyFont="1" applyBorder="1"/>
    <xf numFmtId="0" fontId="49" fillId="0" borderId="13" xfId="16" applyFont="1" applyBorder="1"/>
    <xf numFmtId="0" fontId="49" fillId="0" borderId="20" xfId="16" applyFont="1" applyBorder="1" applyAlignment="1">
      <alignment horizontal="center"/>
    </xf>
    <xf numFmtId="0" fontId="50" fillId="0" borderId="14" xfId="16" applyFont="1" applyBorder="1" applyAlignment="1">
      <alignment horizontal="center"/>
    </xf>
    <xf numFmtId="0" fontId="50" fillId="0" borderId="21" xfId="16" applyFont="1" applyBorder="1" applyAlignment="1">
      <alignment horizontal="center"/>
    </xf>
    <xf numFmtId="0" fontId="50" fillId="0" borderId="0" xfId="16" applyFont="1"/>
    <xf numFmtId="0" fontId="50" fillId="0" borderId="8" xfId="16" applyFont="1" applyBorder="1"/>
    <xf numFmtId="0" fontId="49" fillId="0" borderId="12" xfId="15" applyFont="1" applyBorder="1"/>
    <xf numFmtId="0" fontId="51" fillId="0" borderId="0" xfId="16" applyFont="1"/>
    <xf numFmtId="0" fontId="50" fillId="0" borderId="8" xfId="15" applyFont="1" applyBorder="1"/>
    <xf numFmtId="0" fontId="38" fillId="0" borderId="0" xfId="15" applyFont="1"/>
    <xf numFmtId="0" fontId="38" fillId="0" borderId="9" xfId="15" applyFont="1" applyBorder="1"/>
    <xf numFmtId="0" fontId="58" fillId="0" borderId="19" xfId="16" applyFont="1" applyBorder="1" applyAlignment="1">
      <alignment horizontal="left" vertical="center"/>
    </xf>
    <xf numFmtId="0" fontId="51" fillId="0" borderId="17" xfId="16" applyFont="1" applyBorder="1" applyAlignment="1">
      <alignment horizontal="left" vertical="center"/>
    </xf>
    <xf numFmtId="0" fontId="51" fillId="0" borderId="18" xfId="16" applyFont="1" applyBorder="1" applyAlignment="1">
      <alignment horizontal="left" vertical="center"/>
    </xf>
    <xf numFmtId="0" fontId="58" fillId="0" borderId="9" xfId="16" applyFont="1" applyBorder="1" applyAlignment="1">
      <alignment horizontal="left" vertical="center"/>
    </xf>
    <xf numFmtId="0" fontId="51" fillId="0" borderId="0" xfId="16" applyFont="1" applyAlignment="1">
      <alignment horizontal="left" vertical="center"/>
    </xf>
    <xf numFmtId="0" fontId="51" fillId="0" borderId="8" xfId="16" applyFont="1" applyBorder="1" applyAlignment="1">
      <alignment horizontal="left" vertical="center"/>
    </xf>
    <xf numFmtId="0" fontId="57" fillId="0" borderId="9" xfId="16" applyFont="1" applyBorder="1" applyAlignment="1">
      <alignment horizontal="left" vertical="center"/>
    </xf>
    <xf numFmtId="0" fontId="53" fillId="0" borderId="0" xfId="16" applyFont="1" applyAlignment="1">
      <alignment horizontal="left" vertical="center"/>
    </xf>
    <xf numFmtId="0" fontId="59" fillId="0" borderId="8" xfId="16" applyFont="1" applyBorder="1" applyAlignment="1">
      <alignment vertical="center"/>
    </xf>
    <xf numFmtId="0" fontId="38" fillId="0" borderId="7" xfId="15" applyFont="1" applyBorder="1"/>
    <xf numFmtId="0" fontId="38" fillId="0" borderId="6" xfId="15" applyFont="1" applyBorder="1"/>
    <xf numFmtId="0" fontId="38" fillId="0" borderId="5" xfId="15" applyFont="1" applyBorder="1"/>
    <xf numFmtId="164" fontId="4" fillId="3" borderId="0" xfId="2" applyNumberFormat="1" applyFont="1" applyFill="1" applyAlignment="1">
      <alignment horizontal="right"/>
    </xf>
    <xf numFmtId="0" fontId="42" fillId="0" borderId="8" xfId="5" applyFont="1" applyBorder="1" applyAlignment="1">
      <alignment horizontal="center"/>
    </xf>
    <xf numFmtId="0" fontId="42" fillId="0" borderId="0" xfId="5" applyFont="1" applyAlignment="1">
      <alignment horizontal="center"/>
    </xf>
    <xf numFmtId="0" fontId="42" fillId="0" borderId="9" xfId="5" applyFont="1" applyBorder="1" applyAlignment="1">
      <alignment horizontal="center"/>
    </xf>
    <xf numFmtId="0" fontId="40" fillId="0" borderId="0" xfId="5" applyFont="1" applyAlignment="1">
      <alignment horizontal="center"/>
    </xf>
    <xf numFmtId="0" fontId="43" fillId="0" borderId="4" xfId="5" applyFont="1" applyBorder="1" applyAlignment="1">
      <alignment horizontal="center"/>
    </xf>
    <xf numFmtId="0" fontId="43" fillId="0" borderId="3" xfId="5" applyFont="1" applyBorder="1" applyAlignment="1">
      <alignment horizontal="center"/>
    </xf>
    <xf numFmtId="0" fontId="46" fillId="0" borderId="0" xfId="5" applyFont="1" applyAlignment="1">
      <alignment horizontal="right"/>
    </xf>
    <xf numFmtId="21" fontId="43" fillId="0" borderId="4" xfId="5" applyNumberFormat="1" applyFont="1" applyBorder="1" applyAlignment="1">
      <alignment horizontal="center"/>
    </xf>
    <xf numFmtId="46" fontId="43" fillId="0" borderId="3" xfId="5" applyNumberFormat="1" applyFont="1" applyBorder="1" applyAlignment="1">
      <alignment horizontal="center"/>
    </xf>
    <xf numFmtId="0" fontId="44" fillId="0" borderId="4" xfId="0" applyFont="1" applyBorder="1" applyAlignment="1">
      <alignment horizontal="left"/>
    </xf>
    <xf numFmtId="0" fontId="44" fillId="0" borderId="3" xfId="0" applyFont="1" applyBorder="1" applyAlignment="1">
      <alignment horizontal="left"/>
    </xf>
    <xf numFmtId="0" fontId="45" fillId="0" borderId="3" xfId="0" applyFont="1" applyBorder="1" applyAlignment="1">
      <alignment horizontal="left"/>
    </xf>
    <xf numFmtId="1" fontId="44" fillId="0" borderId="4" xfId="5" applyNumberFormat="1" applyFont="1" applyBorder="1" applyAlignment="1">
      <alignment horizontal="left"/>
    </xf>
    <xf numFmtId="0" fontId="36" fillId="0" borderId="3" xfId="5" applyFont="1" applyBorder="1" applyAlignment="1">
      <alignment horizontal="left"/>
    </xf>
    <xf numFmtId="0" fontId="36" fillId="0" borderId="0" xfId="1" applyFont="1" applyAlignment="1">
      <alignment horizontal="left" vertical="center" wrapText="1"/>
    </xf>
    <xf numFmtId="0" fontId="14" fillId="0" borderId="0" xfId="0" applyFont="1" applyAlignment="1">
      <alignment horizontal="left"/>
    </xf>
    <xf numFmtId="0" fontId="50" fillId="0" borderId="15" xfId="15" applyFont="1" applyBorder="1" applyAlignment="1">
      <alignment horizontal="left"/>
    </xf>
    <xf numFmtId="0" fontId="50" fillId="0" borderId="3" xfId="15" applyFont="1" applyBorder="1" applyAlignment="1">
      <alignment horizontal="left"/>
    </xf>
    <xf numFmtId="0" fontId="50" fillId="0" borderId="16" xfId="15" applyFont="1" applyBorder="1" applyAlignment="1">
      <alignment horizontal="left"/>
    </xf>
    <xf numFmtId="0" fontId="49" fillId="0" borderId="15" xfId="15" applyFont="1" applyBorder="1" applyAlignment="1">
      <alignment horizontal="left"/>
    </xf>
    <xf numFmtId="0" fontId="49" fillId="0" borderId="3" xfId="15" applyFont="1" applyBorder="1" applyAlignment="1">
      <alignment horizontal="left"/>
    </xf>
    <xf numFmtId="0" fontId="49" fillId="0" borderId="16" xfId="15" applyFont="1" applyBorder="1" applyAlignment="1">
      <alignment horizontal="left"/>
    </xf>
    <xf numFmtId="0" fontId="50" fillId="0" borderId="15" xfId="15" applyFont="1" applyBorder="1" applyAlignment="1">
      <alignment horizontal="center"/>
    </xf>
    <xf numFmtId="0" fontId="50" fillId="0" borderId="3" xfId="15" applyFont="1" applyBorder="1" applyAlignment="1">
      <alignment horizontal="center"/>
    </xf>
    <xf numFmtId="0" fontId="50" fillId="0" borderId="16" xfId="15" applyFont="1" applyBorder="1" applyAlignment="1">
      <alignment horizontal="center"/>
    </xf>
    <xf numFmtId="0" fontId="51" fillId="0" borderId="0" xfId="16" applyFont="1" applyAlignment="1">
      <alignment horizontal="left" vertical="center"/>
    </xf>
    <xf numFmtId="0" fontId="51" fillId="0" borderId="17" xfId="16" applyFont="1" applyBorder="1" applyAlignment="1">
      <alignment horizontal="left" vertical="center"/>
    </xf>
    <xf numFmtId="0" fontId="52" fillId="0" borderId="0" xfId="16" applyFont="1" applyAlignment="1">
      <alignment horizontal="center"/>
    </xf>
    <xf numFmtId="0" fontId="49" fillId="0" borderId="8" xfId="15" applyFont="1" applyBorder="1" applyAlignment="1">
      <alignment horizontal="left" vertical="top" wrapText="1"/>
    </xf>
    <xf numFmtId="0" fontId="49" fillId="0" borderId="0" xfId="15" applyFont="1" applyAlignment="1">
      <alignment horizontal="left" vertical="top" wrapText="1"/>
    </xf>
    <xf numFmtId="0" fontId="59" fillId="0" borderId="0" xfId="16" applyFont="1" applyAlignment="1">
      <alignment horizontal="left" vertical="center"/>
    </xf>
    <xf numFmtId="0" fontId="49" fillId="0" borderId="10" xfId="5" applyFont="1" applyBorder="1" applyAlignment="1">
      <alignment horizontal="left" vertical="top" wrapText="1"/>
    </xf>
    <xf numFmtId="0" fontId="49" fillId="0" borderId="11" xfId="5" applyFont="1" applyBorder="1" applyAlignment="1">
      <alignment horizontal="left" vertical="top" wrapText="1"/>
    </xf>
    <xf numFmtId="0" fontId="49" fillId="0" borderId="8" xfId="5" applyFont="1" applyBorder="1" applyAlignment="1">
      <alignment horizontal="left" vertical="top" wrapText="1"/>
    </xf>
    <xf numFmtId="0" fontId="49" fillId="0" borderId="0" xfId="5" applyFont="1" applyAlignment="1">
      <alignment horizontal="left" vertical="top" wrapText="1"/>
    </xf>
    <xf numFmtId="0" fontId="49" fillId="0" borderId="10" xfId="15" applyFont="1" applyBorder="1" applyAlignment="1">
      <alignment horizontal="left" vertical="top" wrapText="1"/>
    </xf>
    <xf numFmtId="0" fontId="49" fillId="0" borderId="11" xfId="15" applyFont="1" applyBorder="1" applyAlignment="1">
      <alignment horizontal="left" vertical="top" wrapText="1"/>
    </xf>
    <xf numFmtId="0" fontId="50" fillId="0" borderId="0" xfId="15" applyFont="1" applyAlignment="1">
      <alignment horizontal="center"/>
    </xf>
  </cellXfs>
  <cellStyles count="17">
    <cellStyle name="Comma" xfId="2" builtinId="3"/>
    <cellStyle name="Comma 2" xfId="11"/>
    <cellStyle name="Comma 482 2" xfId="7"/>
    <cellStyle name="Normal" xfId="0" builtinId="0"/>
    <cellStyle name="Normal 2" xfId="5"/>
    <cellStyle name="Normal 2 2" xfId="8"/>
    <cellStyle name="Normal 2 3" xfId="13"/>
    <cellStyle name="Normal 21 2" xfId="3"/>
    <cellStyle name="Normal 3" xfId="6"/>
    <cellStyle name="Normal 4" xfId="4"/>
    <cellStyle name="Normal 5" xfId="12"/>
    <cellStyle name="Normal 5 2" xfId="16"/>
    <cellStyle name="Normal 6" xfId="14"/>
    <cellStyle name="Normal 6 2" xfId="15"/>
    <cellStyle name="Normal_Albania_-__Income_Statement_September_2009" xfId="9"/>
    <cellStyle name="Normal_Global IFRS YE2009" xfId="10"/>
    <cellStyle name="Normal_SHEET"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tabColor theme="9" tint="0.59999389629810485"/>
    <pageSetUpPr fitToPage="1"/>
  </sheetPr>
  <dimension ref="B1:K58"/>
  <sheetViews>
    <sheetView workbookViewId="0">
      <selection activeCell="F39" sqref="F39"/>
    </sheetView>
  </sheetViews>
  <sheetFormatPr defaultColWidth="9" defaultRowHeight="12.75"/>
  <cols>
    <col min="1" max="1" width="3.7109375" style="119" customWidth="1"/>
    <col min="2" max="2" width="16" style="119" customWidth="1"/>
    <col min="3" max="3" width="14.7109375" style="119" customWidth="1"/>
    <col min="4" max="4" width="9.28515625" style="119" customWidth="1"/>
    <col min="5" max="5" width="11.42578125" style="119" customWidth="1"/>
    <col min="6" max="6" width="12.85546875" style="119" customWidth="1"/>
    <col min="7" max="7" width="5.42578125" style="119" customWidth="1"/>
    <col min="8" max="8" width="9.85546875" style="119" customWidth="1"/>
    <col min="9" max="9" width="8.85546875" style="119"/>
    <col min="10" max="10" width="3.140625" style="119" customWidth="1"/>
    <col min="11" max="11" width="11.42578125" style="119" customWidth="1"/>
    <col min="12" max="12" width="1.85546875" style="119" customWidth="1"/>
    <col min="13" max="256" width="8.85546875" style="119"/>
    <col min="257" max="257" width="3.7109375" style="119" customWidth="1"/>
    <col min="258" max="259" width="8.85546875" style="119"/>
    <col min="260" max="260" width="9.28515625" style="119" customWidth="1"/>
    <col min="261" max="261" width="11.42578125" style="119" customWidth="1"/>
    <col min="262" max="262" width="12.85546875" style="119" customWidth="1"/>
    <col min="263" max="263" width="5.42578125" style="119" customWidth="1"/>
    <col min="264" max="264" width="9.85546875" style="119" customWidth="1"/>
    <col min="265" max="265" width="8.85546875" style="119"/>
    <col min="266" max="266" width="3.140625" style="119" customWidth="1"/>
    <col min="267" max="267" width="7.140625" style="119" customWidth="1"/>
    <col min="268" max="268" width="1.85546875" style="119" customWidth="1"/>
    <col min="269" max="512" width="8.85546875" style="119"/>
    <col min="513" max="513" width="3.7109375" style="119" customWidth="1"/>
    <col min="514" max="515" width="8.85546875" style="119"/>
    <col min="516" max="516" width="9.28515625" style="119" customWidth="1"/>
    <col min="517" max="517" width="11.42578125" style="119" customWidth="1"/>
    <col min="518" max="518" width="12.85546875" style="119" customWidth="1"/>
    <col min="519" max="519" width="5.42578125" style="119" customWidth="1"/>
    <col min="520" max="520" width="9.85546875" style="119" customWidth="1"/>
    <col min="521" max="521" width="8.85546875" style="119"/>
    <col min="522" max="522" width="3.140625" style="119" customWidth="1"/>
    <col min="523" max="523" width="7.140625" style="119" customWidth="1"/>
    <col min="524" max="524" width="1.85546875" style="119" customWidth="1"/>
    <col min="525" max="768" width="8.85546875" style="119"/>
    <col min="769" max="769" width="3.7109375" style="119" customWidth="1"/>
    <col min="770" max="771" width="8.85546875" style="119"/>
    <col min="772" max="772" width="9.28515625" style="119" customWidth="1"/>
    <col min="773" max="773" width="11.42578125" style="119" customWidth="1"/>
    <col min="774" max="774" width="12.85546875" style="119" customWidth="1"/>
    <col min="775" max="775" width="5.42578125" style="119" customWidth="1"/>
    <col min="776" max="776" width="9.85546875" style="119" customWidth="1"/>
    <col min="777" max="777" width="8.85546875" style="119"/>
    <col min="778" max="778" width="3.140625" style="119" customWidth="1"/>
    <col min="779" max="779" width="7.140625" style="119" customWidth="1"/>
    <col min="780" max="780" width="1.85546875" style="119" customWidth="1"/>
    <col min="781" max="1024" width="8.85546875" style="119"/>
    <col min="1025" max="1025" width="3.7109375" style="119" customWidth="1"/>
    <col min="1026" max="1027" width="8.85546875" style="119"/>
    <col min="1028" max="1028" width="9.28515625" style="119" customWidth="1"/>
    <col min="1029" max="1029" width="11.42578125" style="119" customWidth="1"/>
    <col min="1030" max="1030" width="12.85546875" style="119" customWidth="1"/>
    <col min="1031" max="1031" width="5.42578125" style="119" customWidth="1"/>
    <col min="1032" max="1032" width="9.85546875" style="119" customWidth="1"/>
    <col min="1033" max="1033" width="8.85546875" style="119"/>
    <col min="1034" max="1034" width="3.140625" style="119" customWidth="1"/>
    <col min="1035" max="1035" width="7.140625" style="119" customWidth="1"/>
    <col min="1036" max="1036" width="1.85546875" style="119" customWidth="1"/>
    <col min="1037" max="1280" width="8.85546875" style="119"/>
    <col min="1281" max="1281" width="3.7109375" style="119" customWidth="1"/>
    <col min="1282" max="1283" width="8.85546875" style="119"/>
    <col min="1284" max="1284" width="9.28515625" style="119" customWidth="1"/>
    <col min="1285" max="1285" width="11.42578125" style="119" customWidth="1"/>
    <col min="1286" max="1286" width="12.85546875" style="119" customWidth="1"/>
    <col min="1287" max="1287" width="5.42578125" style="119" customWidth="1"/>
    <col min="1288" max="1288" width="9.85546875" style="119" customWidth="1"/>
    <col min="1289" max="1289" width="8.85546875" style="119"/>
    <col min="1290" max="1290" width="3.140625" style="119" customWidth="1"/>
    <col min="1291" max="1291" width="7.140625" style="119" customWidth="1"/>
    <col min="1292" max="1292" width="1.85546875" style="119" customWidth="1"/>
    <col min="1293" max="1536" width="8.85546875" style="119"/>
    <col min="1537" max="1537" width="3.7109375" style="119" customWidth="1"/>
    <col min="1538" max="1539" width="8.85546875" style="119"/>
    <col min="1540" max="1540" width="9.28515625" style="119" customWidth="1"/>
    <col min="1541" max="1541" width="11.42578125" style="119" customWidth="1"/>
    <col min="1542" max="1542" width="12.85546875" style="119" customWidth="1"/>
    <col min="1543" max="1543" width="5.42578125" style="119" customWidth="1"/>
    <col min="1544" max="1544" width="9.85546875" style="119" customWidth="1"/>
    <col min="1545" max="1545" width="8.85546875" style="119"/>
    <col min="1546" max="1546" width="3.140625" style="119" customWidth="1"/>
    <col min="1547" max="1547" width="7.140625" style="119" customWidth="1"/>
    <col min="1548" max="1548" width="1.85546875" style="119" customWidth="1"/>
    <col min="1549" max="1792" width="8.85546875" style="119"/>
    <col min="1793" max="1793" width="3.7109375" style="119" customWidth="1"/>
    <col min="1794" max="1795" width="8.85546875" style="119"/>
    <col min="1796" max="1796" width="9.28515625" style="119" customWidth="1"/>
    <col min="1797" max="1797" width="11.42578125" style="119" customWidth="1"/>
    <col min="1798" max="1798" width="12.85546875" style="119" customWidth="1"/>
    <col min="1799" max="1799" width="5.42578125" style="119" customWidth="1"/>
    <col min="1800" max="1800" width="9.85546875" style="119" customWidth="1"/>
    <col min="1801" max="1801" width="8.85546875" style="119"/>
    <col min="1802" max="1802" width="3.140625" style="119" customWidth="1"/>
    <col min="1803" max="1803" width="7.140625" style="119" customWidth="1"/>
    <col min="1804" max="1804" width="1.85546875" style="119" customWidth="1"/>
    <col min="1805" max="2048" width="8.85546875" style="119"/>
    <col min="2049" max="2049" width="3.7109375" style="119" customWidth="1"/>
    <col min="2050" max="2051" width="8.85546875" style="119"/>
    <col min="2052" max="2052" width="9.28515625" style="119" customWidth="1"/>
    <col min="2053" max="2053" width="11.42578125" style="119" customWidth="1"/>
    <col min="2054" max="2054" width="12.85546875" style="119" customWidth="1"/>
    <col min="2055" max="2055" width="5.42578125" style="119" customWidth="1"/>
    <col min="2056" max="2056" width="9.85546875" style="119" customWidth="1"/>
    <col min="2057" max="2057" width="8.85546875" style="119"/>
    <col min="2058" max="2058" width="3.140625" style="119" customWidth="1"/>
    <col min="2059" max="2059" width="7.140625" style="119" customWidth="1"/>
    <col min="2060" max="2060" width="1.85546875" style="119" customWidth="1"/>
    <col min="2061" max="2304" width="8.85546875" style="119"/>
    <col min="2305" max="2305" width="3.7109375" style="119" customWidth="1"/>
    <col min="2306" max="2307" width="8.85546875" style="119"/>
    <col min="2308" max="2308" width="9.28515625" style="119" customWidth="1"/>
    <col min="2309" max="2309" width="11.42578125" style="119" customWidth="1"/>
    <col min="2310" max="2310" width="12.85546875" style="119" customWidth="1"/>
    <col min="2311" max="2311" width="5.42578125" style="119" customWidth="1"/>
    <col min="2312" max="2312" width="9.85546875" style="119" customWidth="1"/>
    <col min="2313" max="2313" width="8.85546875" style="119"/>
    <col min="2314" max="2314" width="3.140625" style="119" customWidth="1"/>
    <col min="2315" max="2315" width="7.140625" style="119" customWidth="1"/>
    <col min="2316" max="2316" width="1.85546875" style="119" customWidth="1"/>
    <col min="2317" max="2560" width="8.85546875" style="119"/>
    <col min="2561" max="2561" width="3.7109375" style="119" customWidth="1"/>
    <col min="2562" max="2563" width="8.85546875" style="119"/>
    <col min="2564" max="2564" width="9.28515625" style="119" customWidth="1"/>
    <col min="2565" max="2565" width="11.42578125" style="119" customWidth="1"/>
    <col min="2566" max="2566" width="12.85546875" style="119" customWidth="1"/>
    <col min="2567" max="2567" width="5.42578125" style="119" customWidth="1"/>
    <col min="2568" max="2568" width="9.85546875" style="119" customWidth="1"/>
    <col min="2569" max="2569" width="8.85546875" style="119"/>
    <col min="2570" max="2570" width="3.140625" style="119" customWidth="1"/>
    <col min="2571" max="2571" width="7.140625" style="119" customWidth="1"/>
    <col min="2572" max="2572" width="1.85546875" style="119" customWidth="1"/>
    <col min="2573" max="2816" width="8.85546875" style="119"/>
    <col min="2817" max="2817" width="3.7109375" style="119" customWidth="1"/>
    <col min="2818" max="2819" width="8.85546875" style="119"/>
    <col min="2820" max="2820" width="9.28515625" style="119" customWidth="1"/>
    <col min="2821" max="2821" width="11.42578125" style="119" customWidth="1"/>
    <col min="2822" max="2822" width="12.85546875" style="119" customWidth="1"/>
    <col min="2823" max="2823" width="5.42578125" style="119" customWidth="1"/>
    <col min="2824" max="2824" width="9.85546875" style="119" customWidth="1"/>
    <col min="2825" max="2825" width="8.85546875" style="119"/>
    <col min="2826" max="2826" width="3.140625" style="119" customWidth="1"/>
    <col min="2827" max="2827" width="7.140625" style="119" customWidth="1"/>
    <col min="2828" max="2828" width="1.85546875" style="119" customWidth="1"/>
    <col min="2829" max="3072" width="8.85546875" style="119"/>
    <col min="3073" max="3073" width="3.7109375" style="119" customWidth="1"/>
    <col min="3074" max="3075" width="8.85546875" style="119"/>
    <col min="3076" max="3076" width="9.28515625" style="119" customWidth="1"/>
    <col min="3077" max="3077" width="11.42578125" style="119" customWidth="1"/>
    <col min="3078" max="3078" width="12.85546875" style="119" customWidth="1"/>
    <col min="3079" max="3079" width="5.42578125" style="119" customWidth="1"/>
    <col min="3080" max="3080" width="9.85546875" style="119" customWidth="1"/>
    <col min="3081" max="3081" width="8.85546875" style="119"/>
    <col min="3082" max="3082" width="3.140625" style="119" customWidth="1"/>
    <col min="3083" max="3083" width="7.140625" style="119" customWidth="1"/>
    <col min="3084" max="3084" width="1.85546875" style="119" customWidth="1"/>
    <col min="3085" max="3328" width="8.85546875" style="119"/>
    <col min="3329" max="3329" width="3.7109375" style="119" customWidth="1"/>
    <col min="3330" max="3331" width="8.85546875" style="119"/>
    <col min="3332" max="3332" width="9.28515625" style="119" customWidth="1"/>
    <col min="3333" max="3333" width="11.42578125" style="119" customWidth="1"/>
    <col min="3334" max="3334" width="12.85546875" style="119" customWidth="1"/>
    <col min="3335" max="3335" width="5.42578125" style="119" customWidth="1"/>
    <col min="3336" max="3336" width="9.85546875" style="119" customWidth="1"/>
    <col min="3337" max="3337" width="8.85546875" style="119"/>
    <col min="3338" max="3338" width="3.140625" style="119" customWidth="1"/>
    <col min="3339" max="3339" width="7.140625" style="119" customWidth="1"/>
    <col min="3340" max="3340" width="1.85546875" style="119" customWidth="1"/>
    <col min="3341" max="3584" width="8.85546875" style="119"/>
    <col min="3585" max="3585" width="3.7109375" style="119" customWidth="1"/>
    <col min="3586" max="3587" width="8.85546875" style="119"/>
    <col min="3588" max="3588" width="9.28515625" style="119" customWidth="1"/>
    <col min="3589" max="3589" width="11.42578125" style="119" customWidth="1"/>
    <col min="3590" max="3590" width="12.85546875" style="119" customWidth="1"/>
    <col min="3591" max="3591" width="5.42578125" style="119" customWidth="1"/>
    <col min="3592" max="3592" width="9.85546875" style="119" customWidth="1"/>
    <col min="3593" max="3593" width="8.85546875" style="119"/>
    <col min="3594" max="3594" width="3.140625" style="119" customWidth="1"/>
    <col min="3595" max="3595" width="7.140625" style="119" customWidth="1"/>
    <col min="3596" max="3596" width="1.85546875" style="119" customWidth="1"/>
    <col min="3597" max="3840" width="8.85546875" style="119"/>
    <col min="3841" max="3841" width="3.7109375" style="119" customWidth="1"/>
    <col min="3842" max="3843" width="8.85546875" style="119"/>
    <col min="3844" max="3844" width="9.28515625" style="119" customWidth="1"/>
    <col min="3845" max="3845" width="11.42578125" style="119" customWidth="1"/>
    <col min="3846" max="3846" width="12.85546875" style="119" customWidth="1"/>
    <col min="3847" max="3847" width="5.42578125" style="119" customWidth="1"/>
    <col min="3848" max="3848" width="9.85546875" style="119" customWidth="1"/>
    <col min="3849" max="3849" width="8.85546875" style="119"/>
    <col min="3850" max="3850" width="3.140625" style="119" customWidth="1"/>
    <col min="3851" max="3851" width="7.140625" style="119" customWidth="1"/>
    <col min="3852" max="3852" width="1.85546875" style="119" customWidth="1"/>
    <col min="3853" max="4096" width="8.85546875" style="119"/>
    <col min="4097" max="4097" width="3.7109375" style="119" customWidth="1"/>
    <col min="4098" max="4099" width="8.85546875" style="119"/>
    <col min="4100" max="4100" width="9.28515625" style="119" customWidth="1"/>
    <col min="4101" max="4101" width="11.42578125" style="119" customWidth="1"/>
    <col min="4102" max="4102" width="12.85546875" style="119" customWidth="1"/>
    <col min="4103" max="4103" width="5.42578125" style="119" customWidth="1"/>
    <col min="4104" max="4104" width="9.85546875" style="119" customWidth="1"/>
    <col min="4105" max="4105" width="8.85546875" style="119"/>
    <col min="4106" max="4106" width="3.140625" style="119" customWidth="1"/>
    <col min="4107" max="4107" width="7.140625" style="119" customWidth="1"/>
    <col min="4108" max="4108" width="1.85546875" style="119" customWidth="1"/>
    <col min="4109" max="4352" width="8.85546875" style="119"/>
    <col min="4353" max="4353" width="3.7109375" style="119" customWidth="1"/>
    <col min="4354" max="4355" width="8.85546875" style="119"/>
    <col min="4356" max="4356" width="9.28515625" style="119" customWidth="1"/>
    <col min="4357" max="4357" width="11.42578125" style="119" customWidth="1"/>
    <col min="4358" max="4358" width="12.85546875" style="119" customWidth="1"/>
    <col min="4359" max="4359" width="5.42578125" style="119" customWidth="1"/>
    <col min="4360" max="4360" width="9.85546875" style="119" customWidth="1"/>
    <col min="4361" max="4361" width="8.85546875" style="119"/>
    <col min="4362" max="4362" width="3.140625" style="119" customWidth="1"/>
    <col min="4363" max="4363" width="7.140625" style="119" customWidth="1"/>
    <col min="4364" max="4364" width="1.85546875" style="119" customWidth="1"/>
    <col min="4365" max="4608" width="8.85546875" style="119"/>
    <col min="4609" max="4609" width="3.7109375" style="119" customWidth="1"/>
    <col min="4610" max="4611" width="8.85546875" style="119"/>
    <col min="4612" max="4612" width="9.28515625" style="119" customWidth="1"/>
    <col min="4613" max="4613" width="11.42578125" style="119" customWidth="1"/>
    <col min="4614" max="4614" width="12.85546875" style="119" customWidth="1"/>
    <col min="4615" max="4615" width="5.42578125" style="119" customWidth="1"/>
    <col min="4616" max="4616" width="9.85546875" style="119" customWidth="1"/>
    <col min="4617" max="4617" width="8.85546875" style="119"/>
    <col min="4618" max="4618" width="3.140625" style="119" customWidth="1"/>
    <col min="4619" max="4619" width="7.140625" style="119" customWidth="1"/>
    <col min="4620" max="4620" width="1.85546875" style="119" customWidth="1"/>
    <col min="4621" max="4864" width="8.85546875" style="119"/>
    <col min="4865" max="4865" width="3.7109375" style="119" customWidth="1"/>
    <col min="4866" max="4867" width="8.85546875" style="119"/>
    <col min="4868" max="4868" width="9.28515625" style="119" customWidth="1"/>
    <col min="4869" max="4869" width="11.42578125" style="119" customWidth="1"/>
    <col min="4870" max="4870" width="12.85546875" style="119" customWidth="1"/>
    <col min="4871" max="4871" width="5.42578125" style="119" customWidth="1"/>
    <col min="4872" max="4872" width="9.85546875" style="119" customWidth="1"/>
    <col min="4873" max="4873" width="8.85546875" style="119"/>
    <col min="4874" max="4874" width="3.140625" style="119" customWidth="1"/>
    <col min="4875" max="4875" width="7.140625" style="119" customWidth="1"/>
    <col min="4876" max="4876" width="1.85546875" style="119" customWidth="1"/>
    <col min="4877" max="5120" width="8.85546875" style="119"/>
    <col min="5121" max="5121" width="3.7109375" style="119" customWidth="1"/>
    <col min="5122" max="5123" width="8.85546875" style="119"/>
    <col min="5124" max="5124" width="9.28515625" style="119" customWidth="1"/>
    <col min="5125" max="5125" width="11.42578125" style="119" customWidth="1"/>
    <col min="5126" max="5126" width="12.85546875" style="119" customWidth="1"/>
    <col min="5127" max="5127" width="5.42578125" style="119" customWidth="1"/>
    <col min="5128" max="5128" width="9.85546875" style="119" customWidth="1"/>
    <col min="5129" max="5129" width="8.85546875" style="119"/>
    <col min="5130" max="5130" width="3.140625" style="119" customWidth="1"/>
    <col min="5131" max="5131" width="7.140625" style="119" customWidth="1"/>
    <col min="5132" max="5132" width="1.85546875" style="119" customWidth="1"/>
    <col min="5133" max="5376" width="8.85546875" style="119"/>
    <col min="5377" max="5377" width="3.7109375" style="119" customWidth="1"/>
    <col min="5378" max="5379" width="8.85546875" style="119"/>
    <col min="5380" max="5380" width="9.28515625" style="119" customWidth="1"/>
    <col min="5381" max="5381" width="11.42578125" style="119" customWidth="1"/>
    <col min="5382" max="5382" width="12.85546875" style="119" customWidth="1"/>
    <col min="5383" max="5383" width="5.42578125" style="119" customWidth="1"/>
    <col min="5384" max="5384" width="9.85546875" style="119" customWidth="1"/>
    <col min="5385" max="5385" width="8.85546875" style="119"/>
    <col min="5386" max="5386" width="3.140625" style="119" customWidth="1"/>
    <col min="5387" max="5387" width="7.140625" style="119" customWidth="1"/>
    <col min="5388" max="5388" width="1.85546875" style="119" customWidth="1"/>
    <col min="5389" max="5632" width="8.85546875" style="119"/>
    <col min="5633" max="5633" width="3.7109375" style="119" customWidth="1"/>
    <col min="5634" max="5635" width="8.85546875" style="119"/>
    <col min="5636" max="5636" width="9.28515625" style="119" customWidth="1"/>
    <col min="5637" max="5637" width="11.42578125" style="119" customWidth="1"/>
    <col min="5638" max="5638" width="12.85546875" style="119" customWidth="1"/>
    <col min="5639" max="5639" width="5.42578125" style="119" customWidth="1"/>
    <col min="5640" max="5640" width="9.85546875" style="119" customWidth="1"/>
    <col min="5641" max="5641" width="8.85546875" style="119"/>
    <col min="5642" max="5642" width="3.140625" style="119" customWidth="1"/>
    <col min="5643" max="5643" width="7.140625" style="119" customWidth="1"/>
    <col min="5644" max="5644" width="1.85546875" style="119" customWidth="1"/>
    <col min="5645" max="5888" width="8.85546875" style="119"/>
    <col min="5889" max="5889" width="3.7109375" style="119" customWidth="1"/>
    <col min="5890" max="5891" width="8.85546875" style="119"/>
    <col min="5892" max="5892" width="9.28515625" style="119" customWidth="1"/>
    <col min="5893" max="5893" width="11.42578125" style="119" customWidth="1"/>
    <col min="5894" max="5894" width="12.85546875" style="119" customWidth="1"/>
    <col min="5895" max="5895" width="5.42578125" style="119" customWidth="1"/>
    <col min="5896" max="5896" width="9.85546875" style="119" customWidth="1"/>
    <col min="5897" max="5897" width="8.85546875" style="119"/>
    <col min="5898" max="5898" width="3.140625" style="119" customWidth="1"/>
    <col min="5899" max="5899" width="7.140625" style="119" customWidth="1"/>
    <col min="5900" max="5900" width="1.85546875" style="119" customWidth="1"/>
    <col min="5901" max="6144" width="8.85546875" style="119"/>
    <col min="6145" max="6145" width="3.7109375" style="119" customWidth="1"/>
    <col min="6146" max="6147" width="8.85546875" style="119"/>
    <col min="6148" max="6148" width="9.28515625" style="119" customWidth="1"/>
    <col min="6149" max="6149" width="11.42578125" style="119" customWidth="1"/>
    <col min="6150" max="6150" width="12.85546875" style="119" customWidth="1"/>
    <col min="6151" max="6151" width="5.42578125" style="119" customWidth="1"/>
    <col min="6152" max="6152" width="9.85546875" style="119" customWidth="1"/>
    <col min="6153" max="6153" width="8.85546875" style="119"/>
    <col min="6154" max="6154" width="3.140625" style="119" customWidth="1"/>
    <col min="6155" max="6155" width="7.140625" style="119" customWidth="1"/>
    <col min="6156" max="6156" width="1.85546875" style="119" customWidth="1"/>
    <col min="6157" max="6400" width="8.85546875" style="119"/>
    <col min="6401" max="6401" width="3.7109375" style="119" customWidth="1"/>
    <col min="6402" max="6403" width="8.85546875" style="119"/>
    <col min="6404" max="6404" width="9.28515625" style="119" customWidth="1"/>
    <col min="6405" max="6405" width="11.42578125" style="119" customWidth="1"/>
    <col min="6406" max="6406" width="12.85546875" style="119" customWidth="1"/>
    <col min="6407" max="6407" width="5.42578125" style="119" customWidth="1"/>
    <col min="6408" max="6408" width="9.85546875" style="119" customWidth="1"/>
    <col min="6409" max="6409" width="8.85546875" style="119"/>
    <col min="6410" max="6410" width="3.140625" style="119" customWidth="1"/>
    <col min="6411" max="6411" width="7.140625" style="119" customWidth="1"/>
    <col min="6412" max="6412" width="1.85546875" style="119" customWidth="1"/>
    <col min="6413" max="6656" width="8.85546875" style="119"/>
    <col min="6657" max="6657" width="3.7109375" style="119" customWidth="1"/>
    <col min="6658" max="6659" width="8.85546875" style="119"/>
    <col min="6660" max="6660" width="9.28515625" style="119" customWidth="1"/>
    <col min="6661" max="6661" width="11.42578125" style="119" customWidth="1"/>
    <col min="6662" max="6662" width="12.85546875" style="119" customWidth="1"/>
    <col min="6663" max="6663" width="5.42578125" style="119" customWidth="1"/>
    <col min="6664" max="6664" width="9.85546875" style="119" customWidth="1"/>
    <col min="6665" max="6665" width="8.85546875" style="119"/>
    <col min="6666" max="6666" width="3.140625" style="119" customWidth="1"/>
    <col min="6667" max="6667" width="7.140625" style="119" customWidth="1"/>
    <col min="6668" max="6668" width="1.85546875" style="119" customWidth="1"/>
    <col min="6669" max="6912" width="8.85546875" style="119"/>
    <col min="6913" max="6913" width="3.7109375" style="119" customWidth="1"/>
    <col min="6914" max="6915" width="8.85546875" style="119"/>
    <col min="6916" max="6916" width="9.28515625" style="119" customWidth="1"/>
    <col min="6917" max="6917" width="11.42578125" style="119" customWidth="1"/>
    <col min="6918" max="6918" width="12.85546875" style="119" customWidth="1"/>
    <col min="6919" max="6919" width="5.42578125" style="119" customWidth="1"/>
    <col min="6920" max="6920" width="9.85546875" style="119" customWidth="1"/>
    <col min="6921" max="6921" width="8.85546875" style="119"/>
    <col min="6922" max="6922" width="3.140625" style="119" customWidth="1"/>
    <col min="6923" max="6923" width="7.140625" style="119" customWidth="1"/>
    <col min="6924" max="6924" width="1.85546875" style="119" customWidth="1"/>
    <col min="6925" max="7168" width="8.85546875" style="119"/>
    <col min="7169" max="7169" width="3.7109375" style="119" customWidth="1"/>
    <col min="7170" max="7171" width="8.85546875" style="119"/>
    <col min="7172" max="7172" width="9.28515625" style="119" customWidth="1"/>
    <col min="7173" max="7173" width="11.42578125" style="119" customWidth="1"/>
    <col min="7174" max="7174" width="12.85546875" style="119" customWidth="1"/>
    <col min="7175" max="7175" width="5.42578125" style="119" customWidth="1"/>
    <col min="7176" max="7176" width="9.85546875" style="119" customWidth="1"/>
    <col min="7177" max="7177" width="8.85546875" style="119"/>
    <col min="7178" max="7178" width="3.140625" style="119" customWidth="1"/>
    <col min="7179" max="7179" width="7.140625" style="119" customWidth="1"/>
    <col min="7180" max="7180" width="1.85546875" style="119" customWidth="1"/>
    <col min="7181" max="7424" width="8.85546875" style="119"/>
    <col min="7425" max="7425" width="3.7109375" style="119" customWidth="1"/>
    <col min="7426" max="7427" width="8.85546875" style="119"/>
    <col min="7428" max="7428" width="9.28515625" style="119" customWidth="1"/>
    <col min="7429" max="7429" width="11.42578125" style="119" customWidth="1"/>
    <col min="7430" max="7430" width="12.85546875" style="119" customWidth="1"/>
    <col min="7431" max="7431" width="5.42578125" style="119" customWidth="1"/>
    <col min="7432" max="7432" width="9.85546875" style="119" customWidth="1"/>
    <col min="7433" max="7433" width="8.85546875" style="119"/>
    <col min="7434" max="7434" width="3.140625" style="119" customWidth="1"/>
    <col min="7435" max="7435" width="7.140625" style="119" customWidth="1"/>
    <col min="7436" max="7436" width="1.85546875" style="119" customWidth="1"/>
    <col min="7437" max="7680" width="8.85546875" style="119"/>
    <col min="7681" max="7681" width="3.7109375" style="119" customWidth="1"/>
    <col min="7682" max="7683" width="8.85546875" style="119"/>
    <col min="7684" max="7684" width="9.28515625" style="119" customWidth="1"/>
    <col min="7685" max="7685" width="11.42578125" style="119" customWidth="1"/>
    <col min="7686" max="7686" width="12.85546875" style="119" customWidth="1"/>
    <col min="7687" max="7687" width="5.42578125" style="119" customWidth="1"/>
    <col min="7688" max="7688" width="9.85546875" style="119" customWidth="1"/>
    <col min="7689" max="7689" width="8.85546875" style="119"/>
    <col min="7690" max="7690" width="3.140625" style="119" customWidth="1"/>
    <col min="7691" max="7691" width="7.140625" style="119" customWidth="1"/>
    <col min="7692" max="7692" width="1.85546875" style="119" customWidth="1"/>
    <col min="7693" max="7936" width="8.85546875" style="119"/>
    <col min="7937" max="7937" width="3.7109375" style="119" customWidth="1"/>
    <col min="7938" max="7939" width="8.85546875" style="119"/>
    <col min="7940" max="7940" width="9.28515625" style="119" customWidth="1"/>
    <col min="7941" max="7941" width="11.42578125" style="119" customWidth="1"/>
    <col min="7942" max="7942" width="12.85546875" style="119" customWidth="1"/>
    <col min="7943" max="7943" width="5.42578125" style="119" customWidth="1"/>
    <col min="7944" max="7944" width="9.85546875" style="119" customWidth="1"/>
    <col min="7945" max="7945" width="8.85546875" style="119"/>
    <col min="7946" max="7946" width="3.140625" style="119" customWidth="1"/>
    <col min="7947" max="7947" width="7.140625" style="119" customWidth="1"/>
    <col min="7948" max="7948" width="1.85546875" style="119" customWidth="1"/>
    <col min="7949" max="8192" width="8.85546875" style="119"/>
    <col min="8193" max="8193" width="3.7109375" style="119" customWidth="1"/>
    <col min="8194" max="8195" width="8.85546875" style="119"/>
    <col min="8196" max="8196" width="9.28515625" style="119" customWidth="1"/>
    <col min="8197" max="8197" width="11.42578125" style="119" customWidth="1"/>
    <col min="8198" max="8198" width="12.85546875" style="119" customWidth="1"/>
    <col min="8199" max="8199" width="5.42578125" style="119" customWidth="1"/>
    <col min="8200" max="8200" width="9.85546875" style="119" customWidth="1"/>
    <col min="8201" max="8201" width="8.85546875" style="119"/>
    <col min="8202" max="8202" width="3.140625" style="119" customWidth="1"/>
    <col min="8203" max="8203" width="7.140625" style="119" customWidth="1"/>
    <col min="8204" max="8204" width="1.85546875" style="119" customWidth="1"/>
    <col min="8205" max="8448" width="8.85546875" style="119"/>
    <col min="8449" max="8449" width="3.7109375" style="119" customWidth="1"/>
    <col min="8450" max="8451" width="8.85546875" style="119"/>
    <col min="8452" max="8452" width="9.28515625" style="119" customWidth="1"/>
    <col min="8453" max="8453" width="11.42578125" style="119" customWidth="1"/>
    <col min="8454" max="8454" width="12.85546875" style="119" customWidth="1"/>
    <col min="8455" max="8455" width="5.42578125" style="119" customWidth="1"/>
    <col min="8456" max="8456" width="9.85546875" style="119" customWidth="1"/>
    <col min="8457" max="8457" width="8.85546875" style="119"/>
    <col min="8458" max="8458" width="3.140625" style="119" customWidth="1"/>
    <col min="8459" max="8459" width="7.140625" style="119" customWidth="1"/>
    <col min="8460" max="8460" width="1.85546875" style="119" customWidth="1"/>
    <col min="8461" max="8704" width="8.85546875" style="119"/>
    <col min="8705" max="8705" width="3.7109375" style="119" customWidth="1"/>
    <col min="8706" max="8707" width="8.85546875" style="119"/>
    <col min="8708" max="8708" width="9.28515625" style="119" customWidth="1"/>
    <col min="8709" max="8709" width="11.42578125" style="119" customWidth="1"/>
    <col min="8710" max="8710" width="12.85546875" style="119" customWidth="1"/>
    <col min="8711" max="8711" width="5.42578125" style="119" customWidth="1"/>
    <col min="8712" max="8712" width="9.85546875" style="119" customWidth="1"/>
    <col min="8713" max="8713" width="8.85546875" style="119"/>
    <col min="8714" max="8714" width="3.140625" style="119" customWidth="1"/>
    <col min="8715" max="8715" width="7.140625" style="119" customWidth="1"/>
    <col min="8716" max="8716" width="1.85546875" style="119" customWidth="1"/>
    <col min="8717" max="8960" width="8.85546875" style="119"/>
    <col min="8961" max="8961" width="3.7109375" style="119" customWidth="1"/>
    <col min="8962" max="8963" width="8.85546875" style="119"/>
    <col min="8964" max="8964" width="9.28515625" style="119" customWidth="1"/>
    <col min="8965" max="8965" width="11.42578125" style="119" customWidth="1"/>
    <col min="8966" max="8966" width="12.85546875" style="119" customWidth="1"/>
    <col min="8967" max="8967" width="5.42578125" style="119" customWidth="1"/>
    <col min="8968" max="8968" width="9.85546875" style="119" customWidth="1"/>
    <col min="8969" max="8969" width="8.85546875" style="119"/>
    <col min="8970" max="8970" width="3.140625" style="119" customWidth="1"/>
    <col min="8971" max="8971" width="7.140625" style="119" customWidth="1"/>
    <col min="8972" max="8972" width="1.85546875" style="119" customWidth="1"/>
    <col min="8973" max="9216" width="8.85546875" style="119"/>
    <col min="9217" max="9217" width="3.7109375" style="119" customWidth="1"/>
    <col min="9218" max="9219" width="8.85546875" style="119"/>
    <col min="9220" max="9220" width="9.28515625" style="119" customWidth="1"/>
    <col min="9221" max="9221" width="11.42578125" style="119" customWidth="1"/>
    <col min="9222" max="9222" width="12.85546875" style="119" customWidth="1"/>
    <col min="9223" max="9223" width="5.42578125" style="119" customWidth="1"/>
    <col min="9224" max="9224" width="9.85546875" style="119" customWidth="1"/>
    <col min="9225" max="9225" width="8.85546875" style="119"/>
    <col min="9226" max="9226" width="3.140625" style="119" customWidth="1"/>
    <col min="9227" max="9227" width="7.140625" style="119" customWidth="1"/>
    <col min="9228" max="9228" width="1.85546875" style="119" customWidth="1"/>
    <col min="9229" max="9472" width="8.85546875" style="119"/>
    <col min="9473" max="9473" width="3.7109375" style="119" customWidth="1"/>
    <col min="9474" max="9475" width="8.85546875" style="119"/>
    <col min="9476" max="9476" width="9.28515625" style="119" customWidth="1"/>
    <col min="9477" max="9477" width="11.42578125" style="119" customWidth="1"/>
    <col min="9478" max="9478" width="12.85546875" style="119" customWidth="1"/>
    <col min="9479" max="9479" width="5.42578125" style="119" customWidth="1"/>
    <col min="9480" max="9480" width="9.85546875" style="119" customWidth="1"/>
    <col min="9481" max="9481" width="8.85546875" style="119"/>
    <col min="9482" max="9482" width="3.140625" style="119" customWidth="1"/>
    <col min="9483" max="9483" width="7.140625" style="119" customWidth="1"/>
    <col min="9484" max="9484" width="1.85546875" style="119" customWidth="1"/>
    <col min="9485" max="9728" width="8.85546875" style="119"/>
    <col min="9729" max="9729" width="3.7109375" style="119" customWidth="1"/>
    <col min="9730" max="9731" width="8.85546875" style="119"/>
    <col min="9732" max="9732" width="9.28515625" style="119" customWidth="1"/>
    <col min="9733" max="9733" width="11.42578125" style="119" customWidth="1"/>
    <col min="9734" max="9734" width="12.85546875" style="119" customWidth="1"/>
    <col min="9735" max="9735" width="5.42578125" style="119" customWidth="1"/>
    <col min="9736" max="9736" width="9.85546875" style="119" customWidth="1"/>
    <col min="9737" max="9737" width="8.85546875" style="119"/>
    <col min="9738" max="9738" width="3.140625" style="119" customWidth="1"/>
    <col min="9739" max="9739" width="7.140625" style="119" customWidth="1"/>
    <col min="9740" max="9740" width="1.85546875" style="119" customWidth="1"/>
    <col min="9741" max="9984" width="8.85546875" style="119"/>
    <col min="9985" max="9985" width="3.7109375" style="119" customWidth="1"/>
    <col min="9986" max="9987" width="8.85546875" style="119"/>
    <col min="9988" max="9988" width="9.28515625" style="119" customWidth="1"/>
    <col min="9989" max="9989" width="11.42578125" style="119" customWidth="1"/>
    <col min="9990" max="9990" width="12.85546875" style="119" customWidth="1"/>
    <col min="9991" max="9991" width="5.42578125" style="119" customWidth="1"/>
    <col min="9992" max="9992" width="9.85546875" style="119" customWidth="1"/>
    <col min="9993" max="9993" width="8.85546875" style="119"/>
    <col min="9994" max="9994" width="3.140625" style="119" customWidth="1"/>
    <col min="9995" max="9995" width="7.140625" style="119" customWidth="1"/>
    <col min="9996" max="9996" width="1.85546875" style="119" customWidth="1"/>
    <col min="9997" max="10240" width="8.85546875" style="119"/>
    <col min="10241" max="10241" width="3.7109375" style="119" customWidth="1"/>
    <col min="10242" max="10243" width="8.85546875" style="119"/>
    <col min="10244" max="10244" width="9.28515625" style="119" customWidth="1"/>
    <col min="10245" max="10245" width="11.42578125" style="119" customWidth="1"/>
    <col min="10246" max="10246" width="12.85546875" style="119" customWidth="1"/>
    <col min="10247" max="10247" width="5.42578125" style="119" customWidth="1"/>
    <col min="10248" max="10248" width="9.85546875" style="119" customWidth="1"/>
    <col min="10249" max="10249" width="8.85546875" style="119"/>
    <col min="10250" max="10250" width="3.140625" style="119" customWidth="1"/>
    <col min="10251" max="10251" width="7.140625" style="119" customWidth="1"/>
    <col min="10252" max="10252" width="1.85546875" style="119" customWidth="1"/>
    <col min="10253" max="10496" width="8.85546875" style="119"/>
    <col min="10497" max="10497" width="3.7109375" style="119" customWidth="1"/>
    <col min="10498" max="10499" width="8.85546875" style="119"/>
    <col min="10500" max="10500" width="9.28515625" style="119" customWidth="1"/>
    <col min="10501" max="10501" width="11.42578125" style="119" customWidth="1"/>
    <col min="10502" max="10502" width="12.85546875" style="119" customWidth="1"/>
    <col min="10503" max="10503" width="5.42578125" style="119" customWidth="1"/>
    <col min="10504" max="10504" width="9.85546875" style="119" customWidth="1"/>
    <col min="10505" max="10505" width="8.85546875" style="119"/>
    <col min="10506" max="10506" width="3.140625" style="119" customWidth="1"/>
    <col min="10507" max="10507" width="7.140625" style="119" customWidth="1"/>
    <col min="10508" max="10508" width="1.85546875" style="119" customWidth="1"/>
    <col min="10509" max="10752" width="8.85546875" style="119"/>
    <col min="10753" max="10753" width="3.7109375" style="119" customWidth="1"/>
    <col min="10754" max="10755" width="8.85546875" style="119"/>
    <col min="10756" max="10756" width="9.28515625" style="119" customWidth="1"/>
    <col min="10757" max="10757" width="11.42578125" style="119" customWidth="1"/>
    <col min="10758" max="10758" width="12.85546875" style="119" customWidth="1"/>
    <col min="10759" max="10759" width="5.42578125" style="119" customWidth="1"/>
    <col min="10760" max="10760" width="9.85546875" style="119" customWidth="1"/>
    <col min="10761" max="10761" width="8.85546875" style="119"/>
    <col min="10762" max="10762" width="3.140625" style="119" customWidth="1"/>
    <col min="10763" max="10763" width="7.140625" style="119" customWidth="1"/>
    <col min="10764" max="10764" width="1.85546875" style="119" customWidth="1"/>
    <col min="10765" max="11008" width="8.85546875" style="119"/>
    <col min="11009" max="11009" width="3.7109375" style="119" customWidth="1"/>
    <col min="11010" max="11011" width="8.85546875" style="119"/>
    <col min="11012" max="11012" width="9.28515625" style="119" customWidth="1"/>
    <col min="11013" max="11013" width="11.42578125" style="119" customWidth="1"/>
    <col min="11014" max="11014" width="12.85546875" style="119" customWidth="1"/>
    <col min="11015" max="11015" width="5.42578125" style="119" customWidth="1"/>
    <col min="11016" max="11016" width="9.85546875" style="119" customWidth="1"/>
    <col min="11017" max="11017" width="8.85546875" style="119"/>
    <col min="11018" max="11018" width="3.140625" style="119" customWidth="1"/>
    <col min="11019" max="11019" width="7.140625" style="119" customWidth="1"/>
    <col min="11020" max="11020" width="1.85546875" style="119" customWidth="1"/>
    <col min="11021" max="11264" width="8.85546875" style="119"/>
    <col min="11265" max="11265" width="3.7109375" style="119" customWidth="1"/>
    <col min="11266" max="11267" width="8.85546875" style="119"/>
    <col min="11268" max="11268" width="9.28515625" style="119" customWidth="1"/>
    <col min="11269" max="11269" width="11.42578125" style="119" customWidth="1"/>
    <col min="11270" max="11270" width="12.85546875" style="119" customWidth="1"/>
    <col min="11271" max="11271" width="5.42578125" style="119" customWidth="1"/>
    <col min="11272" max="11272" width="9.85546875" style="119" customWidth="1"/>
    <col min="11273" max="11273" width="8.85546875" style="119"/>
    <col min="11274" max="11274" width="3.140625" style="119" customWidth="1"/>
    <col min="11275" max="11275" width="7.140625" style="119" customWidth="1"/>
    <col min="11276" max="11276" width="1.85546875" style="119" customWidth="1"/>
    <col min="11277" max="11520" width="8.85546875" style="119"/>
    <col min="11521" max="11521" width="3.7109375" style="119" customWidth="1"/>
    <col min="11522" max="11523" width="8.85546875" style="119"/>
    <col min="11524" max="11524" width="9.28515625" style="119" customWidth="1"/>
    <col min="11525" max="11525" width="11.42578125" style="119" customWidth="1"/>
    <col min="11526" max="11526" width="12.85546875" style="119" customWidth="1"/>
    <col min="11527" max="11527" width="5.42578125" style="119" customWidth="1"/>
    <col min="11528" max="11528" width="9.85546875" style="119" customWidth="1"/>
    <col min="11529" max="11529" width="8.85546875" style="119"/>
    <col min="11530" max="11530" width="3.140625" style="119" customWidth="1"/>
    <col min="11531" max="11531" width="7.140625" style="119" customWidth="1"/>
    <col min="11532" max="11532" width="1.85546875" style="119" customWidth="1"/>
    <col min="11533" max="11776" width="8.85546875" style="119"/>
    <col min="11777" max="11777" width="3.7109375" style="119" customWidth="1"/>
    <col min="11778" max="11779" width="8.85546875" style="119"/>
    <col min="11780" max="11780" width="9.28515625" style="119" customWidth="1"/>
    <col min="11781" max="11781" width="11.42578125" style="119" customWidth="1"/>
    <col min="11782" max="11782" width="12.85546875" style="119" customWidth="1"/>
    <col min="11783" max="11783" width="5.42578125" style="119" customWidth="1"/>
    <col min="11784" max="11784" width="9.85546875" style="119" customWidth="1"/>
    <col min="11785" max="11785" width="8.85546875" style="119"/>
    <col min="11786" max="11786" width="3.140625" style="119" customWidth="1"/>
    <col min="11787" max="11787" width="7.140625" style="119" customWidth="1"/>
    <col min="11788" max="11788" width="1.85546875" style="119" customWidth="1"/>
    <col min="11789" max="12032" width="8.85546875" style="119"/>
    <col min="12033" max="12033" width="3.7109375" style="119" customWidth="1"/>
    <col min="12034" max="12035" width="8.85546875" style="119"/>
    <col min="12036" max="12036" width="9.28515625" style="119" customWidth="1"/>
    <col min="12037" max="12037" width="11.42578125" style="119" customWidth="1"/>
    <col min="12038" max="12038" width="12.85546875" style="119" customWidth="1"/>
    <col min="12039" max="12039" width="5.42578125" style="119" customWidth="1"/>
    <col min="12040" max="12040" width="9.85546875" style="119" customWidth="1"/>
    <col min="12041" max="12041" width="8.85546875" style="119"/>
    <col min="12042" max="12042" width="3.140625" style="119" customWidth="1"/>
    <col min="12043" max="12043" width="7.140625" style="119" customWidth="1"/>
    <col min="12044" max="12044" width="1.85546875" style="119" customWidth="1"/>
    <col min="12045" max="12288" width="8.85546875" style="119"/>
    <col min="12289" max="12289" width="3.7109375" style="119" customWidth="1"/>
    <col min="12290" max="12291" width="8.85546875" style="119"/>
    <col min="12292" max="12292" width="9.28515625" style="119" customWidth="1"/>
    <col min="12293" max="12293" width="11.42578125" style="119" customWidth="1"/>
    <col min="12294" max="12294" width="12.85546875" style="119" customWidth="1"/>
    <col min="12295" max="12295" width="5.42578125" style="119" customWidth="1"/>
    <col min="12296" max="12296" width="9.85546875" style="119" customWidth="1"/>
    <col min="12297" max="12297" width="8.85546875" style="119"/>
    <col min="12298" max="12298" width="3.140625" style="119" customWidth="1"/>
    <col min="12299" max="12299" width="7.140625" style="119" customWidth="1"/>
    <col min="12300" max="12300" width="1.85546875" style="119" customWidth="1"/>
    <col min="12301" max="12544" width="8.85546875" style="119"/>
    <col min="12545" max="12545" width="3.7109375" style="119" customWidth="1"/>
    <col min="12546" max="12547" width="8.85546875" style="119"/>
    <col min="12548" max="12548" width="9.28515625" style="119" customWidth="1"/>
    <col min="12549" max="12549" width="11.42578125" style="119" customWidth="1"/>
    <col min="12550" max="12550" width="12.85546875" style="119" customWidth="1"/>
    <col min="12551" max="12551" width="5.42578125" style="119" customWidth="1"/>
    <col min="12552" max="12552" width="9.85546875" style="119" customWidth="1"/>
    <col min="12553" max="12553" width="8.85546875" style="119"/>
    <col min="12554" max="12554" width="3.140625" style="119" customWidth="1"/>
    <col min="12555" max="12555" width="7.140625" style="119" customWidth="1"/>
    <col min="12556" max="12556" width="1.85546875" style="119" customWidth="1"/>
    <col min="12557" max="12800" width="8.85546875" style="119"/>
    <col min="12801" max="12801" width="3.7109375" style="119" customWidth="1"/>
    <col min="12802" max="12803" width="8.85546875" style="119"/>
    <col min="12804" max="12804" width="9.28515625" style="119" customWidth="1"/>
    <col min="12805" max="12805" width="11.42578125" style="119" customWidth="1"/>
    <col min="12806" max="12806" width="12.85546875" style="119" customWidth="1"/>
    <col min="12807" max="12807" width="5.42578125" style="119" customWidth="1"/>
    <col min="12808" max="12808" width="9.85546875" style="119" customWidth="1"/>
    <col min="12809" max="12809" width="8.85546875" style="119"/>
    <col min="12810" max="12810" width="3.140625" style="119" customWidth="1"/>
    <col min="12811" max="12811" width="7.140625" style="119" customWidth="1"/>
    <col min="12812" max="12812" width="1.85546875" style="119" customWidth="1"/>
    <col min="12813" max="13056" width="8.85546875" style="119"/>
    <col min="13057" max="13057" width="3.7109375" style="119" customWidth="1"/>
    <col min="13058" max="13059" width="8.85546875" style="119"/>
    <col min="13060" max="13060" width="9.28515625" style="119" customWidth="1"/>
    <col min="13061" max="13061" width="11.42578125" style="119" customWidth="1"/>
    <col min="13062" max="13062" width="12.85546875" style="119" customWidth="1"/>
    <col min="13063" max="13063" width="5.42578125" style="119" customWidth="1"/>
    <col min="13064" max="13064" width="9.85546875" style="119" customWidth="1"/>
    <col min="13065" max="13065" width="8.85546875" style="119"/>
    <col min="13066" max="13066" width="3.140625" style="119" customWidth="1"/>
    <col min="13067" max="13067" width="7.140625" style="119" customWidth="1"/>
    <col min="13068" max="13068" width="1.85546875" style="119" customWidth="1"/>
    <col min="13069" max="13312" width="8.85546875" style="119"/>
    <col min="13313" max="13313" width="3.7109375" style="119" customWidth="1"/>
    <col min="13314" max="13315" width="8.85546875" style="119"/>
    <col min="13316" max="13316" width="9.28515625" style="119" customWidth="1"/>
    <col min="13317" max="13317" width="11.42578125" style="119" customWidth="1"/>
    <col min="13318" max="13318" width="12.85546875" style="119" customWidth="1"/>
    <col min="13319" max="13319" width="5.42578125" style="119" customWidth="1"/>
    <col min="13320" max="13320" width="9.85546875" style="119" customWidth="1"/>
    <col min="13321" max="13321" width="8.85546875" style="119"/>
    <col min="13322" max="13322" width="3.140625" style="119" customWidth="1"/>
    <col min="13323" max="13323" width="7.140625" style="119" customWidth="1"/>
    <col min="13324" max="13324" width="1.85546875" style="119" customWidth="1"/>
    <col min="13325" max="13568" width="8.85546875" style="119"/>
    <col min="13569" max="13569" width="3.7109375" style="119" customWidth="1"/>
    <col min="13570" max="13571" width="8.85546875" style="119"/>
    <col min="13572" max="13572" width="9.28515625" style="119" customWidth="1"/>
    <col min="13573" max="13573" width="11.42578125" style="119" customWidth="1"/>
    <col min="13574" max="13574" width="12.85546875" style="119" customWidth="1"/>
    <col min="13575" max="13575" width="5.42578125" style="119" customWidth="1"/>
    <col min="13576" max="13576" width="9.85546875" style="119" customWidth="1"/>
    <col min="13577" max="13577" width="8.85546875" style="119"/>
    <col min="13578" max="13578" width="3.140625" style="119" customWidth="1"/>
    <col min="13579" max="13579" width="7.140625" style="119" customWidth="1"/>
    <col min="13580" max="13580" width="1.85546875" style="119" customWidth="1"/>
    <col min="13581" max="13824" width="8.85546875" style="119"/>
    <col min="13825" max="13825" width="3.7109375" style="119" customWidth="1"/>
    <col min="13826" max="13827" width="8.85546875" style="119"/>
    <col min="13828" max="13828" width="9.28515625" style="119" customWidth="1"/>
    <col min="13829" max="13829" width="11.42578125" style="119" customWidth="1"/>
    <col min="13830" max="13830" width="12.85546875" style="119" customWidth="1"/>
    <col min="13831" max="13831" width="5.42578125" style="119" customWidth="1"/>
    <col min="13832" max="13832" width="9.85546875" style="119" customWidth="1"/>
    <col min="13833" max="13833" width="8.85546875" style="119"/>
    <col min="13834" max="13834" width="3.140625" style="119" customWidth="1"/>
    <col min="13835" max="13835" width="7.140625" style="119" customWidth="1"/>
    <col min="13836" max="13836" width="1.85546875" style="119" customWidth="1"/>
    <col min="13837" max="14080" width="8.85546875" style="119"/>
    <col min="14081" max="14081" width="3.7109375" style="119" customWidth="1"/>
    <col min="14082" max="14083" width="8.85546875" style="119"/>
    <col min="14084" max="14084" width="9.28515625" style="119" customWidth="1"/>
    <col min="14085" max="14085" width="11.42578125" style="119" customWidth="1"/>
    <col min="14086" max="14086" width="12.85546875" style="119" customWidth="1"/>
    <col min="14087" max="14087" width="5.42578125" style="119" customWidth="1"/>
    <col min="14088" max="14088" width="9.85546875" style="119" customWidth="1"/>
    <col min="14089" max="14089" width="8.85546875" style="119"/>
    <col min="14090" max="14090" width="3.140625" style="119" customWidth="1"/>
    <col min="14091" max="14091" width="7.140625" style="119" customWidth="1"/>
    <col min="14092" max="14092" width="1.85546875" style="119" customWidth="1"/>
    <col min="14093" max="14336" width="8.85546875" style="119"/>
    <col min="14337" max="14337" width="3.7109375" style="119" customWidth="1"/>
    <col min="14338" max="14339" width="8.85546875" style="119"/>
    <col min="14340" max="14340" width="9.28515625" style="119" customWidth="1"/>
    <col min="14341" max="14341" width="11.42578125" style="119" customWidth="1"/>
    <col min="14342" max="14342" width="12.85546875" style="119" customWidth="1"/>
    <col min="14343" max="14343" width="5.42578125" style="119" customWidth="1"/>
    <col min="14344" max="14344" width="9.85546875" style="119" customWidth="1"/>
    <col min="14345" max="14345" width="8.85546875" style="119"/>
    <col min="14346" max="14346" width="3.140625" style="119" customWidth="1"/>
    <col min="14347" max="14347" width="7.140625" style="119" customWidth="1"/>
    <col min="14348" max="14348" width="1.85546875" style="119" customWidth="1"/>
    <col min="14349" max="14592" width="8.85546875" style="119"/>
    <col min="14593" max="14593" width="3.7109375" style="119" customWidth="1"/>
    <col min="14594" max="14595" width="8.85546875" style="119"/>
    <col min="14596" max="14596" width="9.28515625" style="119" customWidth="1"/>
    <col min="14597" max="14597" width="11.42578125" style="119" customWidth="1"/>
    <col min="14598" max="14598" width="12.85546875" style="119" customWidth="1"/>
    <col min="14599" max="14599" width="5.42578125" style="119" customWidth="1"/>
    <col min="14600" max="14600" width="9.85546875" style="119" customWidth="1"/>
    <col min="14601" max="14601" width="8.85546875" style="119"/>
    <col min="14602" max="14602" width="3.140625" style="119" customWidth="1"/>
    <col min="14603" max="14603" width="7.140625" style="119" customWidth="1"/>
    <col min="14604" max="14604" width="1.85546875" style="119" customWidth="1"/>
    <col min="14605" max="14848" width="8.85546875" style="119"/>
    <col min="14849" max="14849" width="3.7109375" style="119" customWidth="1"/>
    <col min="14850" max="14851" width="8.85546875" style="119"/>
    <col min="14852" max="14852" width="9.28515625" style="119" customWidth="1"/>
    <col min="14853" max="14853" width="11.42578125" style="119" customWidth="1"/>
    <col min="14854" max="14854" width="12.85546875" style="119" customWidth="1"/>
    <col min="14855" max="14855" width="5.42578125" style="119" customWidth="1"/>
    <col min="14856" max="14856" width="9.85546875" style="119" customWidth="1"/>
    <col min="14857" max="14857" width="8.85546875" style="119"/>
    <col min="14858" max="14858" width="3.140625" style="119" customWidth="1"/>
    <col min="14859" max="14859" width="7.140625" style="119" customWidth="1"/>
    <col min="14860" max="14860" width="1.85546875" style="119" customWidth="1"/>
    <col min="14861" max="15104" width="8.85546875" style="119"/>
    <col min="15105" max="15105" width="3.7109375" style="119" customWidth="1"/>
    <col min="15106" max="15107" width="8.85546875" style="119"/>
    <col min="15108" max="15108" width="9.28515625" style="119" customWidth="1"/>
    <col min="15109" max="15109" width="11.42578125" style="119" customWidth="1"/>
    <col min="15110" max="15110" width="12.85546875" style="119" customWidth="1"/>
    <col min="15111" max="15111" width="5.42578125" style="119" customWidth="1"/>
    <col min="15112" max="15112" width="9.85546875" style="119" customWidth="1"/>
    <col min="15113" max="15113" width="8.85546875" style="119"/>
    <col min="15114" max="15114" width="3.140625" style="119" customWidth="1"/>
    <col min="15115" max="15115" width="7.140625" style="119" customWidth="1"/>
    <col min="15116" max="15116" width="1.85546875" style="119" customWidth="1"/>
    <col min="15117" max="15360" width="8.85546875" style="119"/>
    <col min="15361" max="15361" width="3.7109375" style="119" customWidth="1"/>
    <col min="15362" max="15363" width="8.85546875" style="119"/>
    <col min="15364" max="15364" width="9.28515625" style="119" customWidth="1"/>
    <col min="15365" max="15365" width="11.42578125" style="119" customWidth="1"/>
    <col min="15366" max="15366" width="12.85546875" style="119" customWidth="1"/>
    <col min="15367" max="15367" width="5.42578125" style="119" customWidth="1"/>
    <col min="15368" max="15368" width="9.85546875" style="119" customWidth="1"/>
    <col min="15369" max="15369" width="8.85546875" style="119"/>
    <col min="15370" max="15370" width="3.140625" style="119" customWidth="1"/>
    <col min="15371" max="15371" width="7.140625" style="119" customWidth="1"/>
    <col min="15372" max="15372" width="1.85546875" style="119" customWidth="1"/>
    <col min="15373" max="15616" width="8.85546875" style="119"/>
    <col min="15617" max="15617" width="3.7109375" style="119" customWidth="1"/>
    <col min="15618" max="15619" width="8.85546875" style="119"/>
    <col min="15620" max="15620" width="9.28515625" style="119" customWidth="1"/>
    <col min="15621" max="15621" width="11.42578125" style="119" customWidth="1"/>
    <col min="15622" max="15622" width="12.85546875" style="119" customWidth="1"/>
    <col min="15623" max="15623" width="5.42578125" style="119" customWidth="1"/>
    <col min="15624" max="15624" width="9.85546875" style="119" customWidth="1"/>
    <col min="15625" max="15625" width="8.85546875" style="119"/>
    <col min="15626" max="15626" width="3.140625" style="119" customWidth="1"/>
    <col min="15627" max="15627" width="7.140625" style="119" customWidth="1"/>
    <col min="15628" max="15628" width="1.85546875" style="119" customWidth="1"/>
    <col min="15629" max="15872" width="8.85546875" style="119"/>
    <col min="15873" max="15873" width="3.7109375" style="119" customWidth="1"/>
    <col min="15874" max="15875" width="8.85546875" style="119"/>
    <col min="15876" max="15876" width="9.28515625" style="119" customWidth="1"/>
    <col min="15877" max="15877" width="11.42578125" style="119" customWidth="1"/>
    <col min="15878" max="15878" width="12.85546875" style="119" customWidth="1"/>
    <col min="15879" max="15879" width="5.42578125" style="119" customWidth="1"/>
    <col min="15880" max="15880" width="9.85546875" style="119" customWidth="1"/>
    <col min="15881" max="15881" width="8.85546875" style="119"/>
    <col min="15882" max="15882" width="3.140625" style="119" customWidth="1"/>
    <col min="15883" max="15883" width="7.140625" style="119" customWidth="1"/>
    <col min="15884" max="15884" width="1.85546875" style="119" customWidth="1"/>
    <col min="15885" max="16128" width="8.85546875" style="119"/>
    <col min="16129" max="16129" width="3.7109375" style="119" customWidth="1"/>
    <col min="16130" max="16131" width="8.85546875" style="119"/>
    <col min="16132" max="16132" width="9.28515625" style="119" customWidth="1"/>
    <col min="16133" max="16133" width="11.42578125" style="119" customWidth="1"/>
    <col min="16134" max="16134" width="12.85546875" style="119" customWidth="1"/>
    <col min="16135" max="16135" width="5.42578125" style="119" customWidth="1"/>
    <col min="16136" max="16136" width="9.85546875" style="119" customWidth="1"/>
    <col min="16137" max="16137" width="8.85546875" style="119"/>
    <col min="16138" max="16138" width="3.140625" style="119" customWidth="1"/>
    <col min="16139" max="16139" width="7.140625" style="119" customWidth="1"/>
    <col min="16140" max="16140" width="1.85546875" style="119" customWidth="1"/>
    <col min="16141" max="16384" width="8.85546875" style="119"/>
  </cols>
  <sheetData>
    <row r="1" spans="2:11" ht="6.75" customHeight="1" thickBot="1"/>
    <row r="2" spans="2:11">
      <c r="B2" s="120"/>
      <c r="C2" s="121"/>
      <c r="D2" s="121"/>
      <c r="E2" s="121"/>
      <c r="F2" s="121"/>
      <c r="G2" s="121"/>
      <c r="H2" s="121"/>
      <c r="I2" s="121"/>
      <c r="J2" s="121"/>
      <c r="K2" s="122"/>
    </row>
    <row r="3" spans="2:11" s="99" customFormat="1" ht="14.1" customHeight="1">
      <c r="B3" s="123"/>
      <c r="C3" s="138" t="s">
        <v>216</v>
      </c>
      <c r="D3" s="124"/>
      <c r="E3" s="125"/>
      <c r="F3" s="237" t="s">
        <v>266</v>
      </c>
      <c r="G3" s="237"/>
      <c r="H3" s="237"/>
      <c r="I3" s="237"/>
      <c r="J3" s="125"/>
      <c r="K3" s="127"/>
    </row>
    <row r="4" spans="2:11" s="99" customFormat="1" ht="14.1" customHeight="1">
      <c r="B4" s="123"/>
      <c r="C4" s="138" t="s">
        <v>0</v>
      </c>
      <c r="D4" s="124"/>
      <c r="E4" s="125"/>
      <c r="F4" s="238" t="s">
        <v>265</v>
      </c>
      <c r="G4" s="238"/>
      <c r="H4" s="238"/>
      <c r="I4" s="238"/>
      <c r="J4" s="125"/>
      <c r="K4" s="127"/>
    </row>
    <row r="5" spans="2:11" s="99" customFormat="1" ht="14.1" customHeight="1">
      <c r="B5" s="123"/>
      <c r="C5" s="138" t="s">
        <v>217</v>
      </c>
      <c r="D5" s="124"/>
      <c r="E5" s="125"/>
      <c r="F5" s="239" t="s">
        <v>276</v>
      </c>
      <c r="G5" s="239"/>
      <c r="H5" s="239"/>
      <c r="I5" s="239"/>
      <c r="J5" s="125"/>
      <c r="K5" s="127"/>
    </row>
    <row r="6" spans="2:11" s="99" customFormat="1" ht="14.1" customHeight="1">
      <c r="B6" s="123"/>
      <c r="C6" s="138"/>
      <c r="D6" s="124"/>
      <c r="E6" s="125"/>
      <c r="F6" s="137"/>
      <c r="G6" s="137"/>
      <c r="H6" s="139"/>
      <c r="I6" s="139"/>
      <c r="J6" s="125"/>
      <c r="K6" s="127"/>
    </row>
    <row r="7" spans="2:11" s="99" customFormat="1" ht="14.1" customHeight="1">
      <c r="B7" s="123"/>
      <c r="C7" s="138" t="s">
        <v>1</v>
      </c>
      <c r="D7" s="124"/>
      <c r="E7" s="125"/>
      <c r="F7" s="240" t="s">
        <v>275</v>
      </c>
      <c r="G7" s="240"/>
      <c r="H7" s="240"/>
      <c r="I7" s="240"/>
      <c r="J7" s="125"/>
      <c r="K7" s="127"/>
    </row>
    <row r="8" spans="2:11" s="99" customFormat="1" ht="14.1" customHeight="1">
      <c r="B8" s="123"/>
      <c r="C8" s="138" t="s">
        <v>2</v>
      </c>
      <c r="D8" s="124"/>
      <c r="E8" s="125"/>
      <c r="F8" s="241"/>
      <c r="G8" s="241"/>
      <c r="H8" s="241"/>
      <c r="I8" s="241"/>
      <c r="J8" s="125"/>
      <c r="K8" s="127"/>
    </row>
    <row r="9" spans="2:11" s="99" customFormat="1" ht="14.1" customHeight="1">
      <c r="B9" s="123"/>
      <c r="C9" s="138"/>
      <c r="D9" s="124"/>
      <c r="E9" s="125"/>
      <c r="F9" s="125"/>
      <c r="G9" s="125"/>
      <c r="H9" s="125"/>
      <c r="I9" s="125"/>
      <c r="J9" s="125"/>
      <c r="K9" s="127"/>
    </row>
    <row r="10" spans="2:11" s="99" customFormat="1" ht="14.1" customHeight="1">
      <c r="B10" s="123"/>
      <c r="C10" s="138" t="s">
        <v>3</v>
      </c>
      <c r="D10" s="124"/>
      <c r="E10" s="157" t="s">
        <v>267</v>
      </c>
      <c r="F10" s="154"/>
      <c r="G10" s="154"/>
      <c r="H10" s="154"/>
      <c r="I10" s="154"/>
      <c r="J10" s="154"/>
      <c r="K10" s="127"/>
    </row>
    <row r="11" spans="2:11" s="99" customFormat="1" ht="14.1" customHeight="1">
      <c r="B11" s="123"/>
      <c r="C11" s="124"/>
      <c r="D11" s="124"/>
      <c r="E11" s="158" t="s">
        <v>268</v>
      </c>
      <c r="F11" s="155"/>
      <c r="G11" s="155"/>
      <c r="H11" s="155"/>
      <c r="I11" s="155"/>
      <c r="J11" s="155"/>
      <c r="K11" s="127"/>
    </row>
    <row r="12" spans="2:11" s="99" customFormat="1" ht="14.1" customHeight="1">
      <c r="B12" s="123"/>
      <c r="C12" s="125"/>
      <c r="D12" s="125"/>
      <c r="E12" s="158" t="s">
        <v>269</v>
      </c>
      <c r="F12" s="155"/>
      <c r="G12" s="155"/>
      <c r="H12" s="155"/>
      <c r="I12" s="155"/>
      <c r="J12" s="155"/>
      <c r="K12" s="127"/>
    </row>
    <row r="13" spans="2:11">
      <c r="B13" s="128"/>
      <c r="C13" s="129"/>
      <c r="D13" s="129"/>
      <c r="E13" s="157" t="s">
        <v>272</v>
      </c>
      <c r="F13" s="155"/>
      <c r="G13" s="155"/>
      <c r="H13" s="155"/>
      <c r="I13" s="155"/>
      <c r="J13" s="155"/>
      <c r="K13" s="130"/>
    </row>
    <row r="14" spans="2:11">
      <c r="B14" s="128"/>
      <c r="C14" s="129"/>
      <c r="D14" s="129"/>
      <c r="E14" s="156" t="s">
        <v>273</v>
      </c>
      <c r="F14" s="156"/>
      <c r="G14" s="156"/>
      <c r="H14" s="156"/>
      <c r="I14" s="156"/>
      <c r="J14" s="156"/>
      <c r="K14" s="130"/>
    </row>
    <row r="15" spans="2:11">
      <c r="B15" s="128"/>
      <c r="C15" s="129"/>
      <c r="D15" s="129"/>
      <c r="E15" s="156" t="s">
        <v>274</v>
      </c>
      <c r="F15" s="156"/>
      <c r="G15" s="156"/>
      <c r="H15" s="156"/>
      <c r="I15" s="156"/>
      <c r="J15" s="156"/>
      <c r="K15" s="130"/>
    </row>
    <row r="16" spans="2:11">
      <c r="B16" s="128"/>
      <c r="C16" s="129"/>
      <c r="D16" s="129"/>
      <c r="E16" s="129"/>
      <c r="F16" s="129"/>
      <c r="G16" s="129"/>
      <c r="H16" s="129"/>
      <c r="I16" s="129"/>
      <c r="J16" s="129"/>
      <c r="K16" s="130"/>
    </row>
    <row r="17" spans="2:11">
      <c r="B17" s="128"/>
      <c r="C17" s="129"/>
      <c r="D17" s="129"/>
      <c r="E17" s="129"/>
      <c r="F17" s="129"/>
      <c r="G17" s="129"/>
      <c r="H17" s="129"/>
      <c r="I17" s="129"/>
      <c r="J17" s="129"/>
      <c r="K17" s="130"/>
    </row>
    <row r="18" spans="2:11">
      <c r="B18" s="128"/>
      <c r="C18" s="129"/>
      <c r="D18" s="129"/>
      <c r="E18" s="129"/>
      <c r="F18" s="129"/>
      <c r="G18" s="129"/>
      <c r="H18" s="129"/>
      <c r="I18" s="129"/>
      <c r="J18" s="129"/>
      <c r="K18" s="130"/>
    </row>
    <row r="19" spans="2:11">
      <c r="B19" s="128"/>
      <c r="C19" s="129"/>
      <c r="D19" s="129"/>
      <c r="E19" s="129"/>
      <c r="F19" s="129"/>
      <c r="G19" s="129"/>
      <c r="H19" s="129"/>
      <c r="I19" s="129"/>
      <c r="J19" s="129"/>
      <c r="K19" s="130"/>
    </row>
    <row r="20" spans="2:11">
      <c r="B20" s="128"/>
      <c r="C20" s="129"/>
      <c r="D20" s="129"/>
      <c r="E20" s="129"/>
      <c r="F20" s="129"/>
      <c r="G20" s="129"/>
      <c r="H20" s="129"/>
      <c r="I20" s="129"/>
      <c r="J20" s="129"/>
      <c r="K20" s="130"/>
    </row>
    <row r="21" spans="2:11">
      <c r="B21" s="128"/>
      <c r="C21" s="129"/>
      <c r="D21" s="129"/>
      <c r="E21" s="129"/>
      <c r="F21" s="129"/>
      <c r="G21" s="129"/>
      <c r="H21" s="129"/>
      <c r="I21" s="129"/>
      <c r="J21" s="129"/>
      <c r="K21" s="130"/>
    </row>
    <row r="22" spans="2:11">
      <c r="B22" s="128"/>
      <c r="C22" s="129"/>
      <c r="D22" s="129"/>
      <c r="E22" s="129"/>
      <c r="F22" s="129"/>
      <c r="G22" s="129"/>
      <c r="H22" s="129"/>
      <c r="I22" s="129"/>
      <c r="J22" s="138"/>
      <c r="K22" s="130"/>
    </row>
    <row r="23" spans="2:11">
      <c r="B23" s="128"/>
      <c r="C23" s="129"/>
      <c r="D23" s="129"/>
      <c r="E23" s="129"/>
      <c r="F23" s="129"/>
      <c r="G23" s="129"/>
      <c r="H23" s="129"/>
      <c r="I23" s="129"/>
      <c r="J23" s="129"/>
      <c r="K23" s="130"/>
    </row>
    <row r="24" spans="2:11">
      <c r="B24" s="128"/>
      <c r="C24" s="129"/>
      <c r="D24" s="129"/>
      <c r="E24" s="129"/>
      <c r="F24" s="129"/>
      <c r="G24" s="129"/>
      <c r="H24" s="129"/>
      <c r="I24" s="129"/>
      <c r="J24" s="129"/>
      <c r="K24" s="130"/>
    </row>
    <row r="25" spans="2:11" ht="27">
      <c r="B25" s="228" t="s">
        <v>4</v>
      </c>
      <c r="C25" s="229"/>
      <c r="D25" s="229"/>
      <c r="E25" s="229"/>
      <c r="F25" s="229"/>
      <c r="G25" s="229"/>
      <c r="H25" s="229"/>
      <c r="I25" s="229"/>
      <c r="J25" s="229"/>
      <c r="K25" s="230"/>
    </row>
    <row r="26" spans="2:11">
      <c r="B26" s="128"/>
      <c r="C26" s="231" t="s">
        <v>270</v>
      </c>
      <c r="D26" s="231"/>
      <c r="E26" s="231"/>
      <c r="F26" s="231"/>
      <c r="G26" s="231"/>
      <c r="H26" s="231"/>
      <c r="I26" s="231"/>
      <c r="J26" s="231"/>
      <c r="K26" s="130"/>
    </row>
    <row r="27" spans="2:11">
      <c r="B27" s="128"/>
      <c r="C27" s="231" t="s">
        <v>271</v>
      </c>
      <c r="D27" s="231"/>
      <c r="E27" s="231"/>
      <c r="F27" s="231"/>
      <c r="G27" s="231"/>
      <c r="H27" s="231"/>
      <c r="I27" s="231"/>
      <c r="J27" s="231"/>
      <c r="K27" s="130"/>
    </row>
    <row r="28" spans="2:11">
      <c r="B28" s="128"/>
      <c r="C28" s="129"/>
      <c r="D28" s="129"/>
      <c r="E28" s="129"/>
      <c r="F28" s="129"/>
      <c r="G28" s="129"/>
      <c r="H28" s="129"/>
      <c r="I28" s="129"/>
      <c r="J28" s="129"/>
      <c r="K28" s="130"/>
    </row>
    <row r="29" spans="2:11">
      <c r="B29" s="128"/>
      <c r="C29" s="129"/>
      <c r="D29" s="129"/>
      <c r="E29" s="129"/>
      <c r="F29" s="129"/>
      <c r="G29" s="129"/>
      <c r="H29" s="129"/>
      <c r="I29" s="129"/>
      <c r="J29" s="129"/>
      <c r="K29" s="130"/>
    </row>
    <row r="30" spans="2:11" ht="22.5">
      <c r="B30" s="128"/>
      <c r="C30" s="129"/>
      <c r="D30" s="234" t="s">
        <v>225</v>
      </c>
      <c r="E30" s="234"/>
      <c r="F30" s="142">
        <v>2024</v>
      </c>
      <c r="G30" s="141"/>
      <c r="H30" s="129"/>
      <c r="I30" s="129"/>
      <c r="J30" s="129"/>
      <c r="K30" s="130"/>
    </row>
    <row r="31" spans="2:11">
      <c r="B31" s="128"/>
      <c r="C31" s="129"/>
      <c r="D31" s="129"/>
      <c r="E31" s="129"/>
      <c r="F31" s="129"/>
      <c r="G31" s="129"/>
      <c r="H31" s="129"/>
      <c r="I31" s="129"/>
      <c r="J31" s="129"/>
      <c r="K31" s="130"/>
    </row>
    <row r="32" spans="2:11">
      <c r="B32" s="128"/>
      <c r="C32" s="129"/>
      <c r="D32" s="129"/>
      <c r="E32" s="129"/>
      <c r="F32" s="129"/>
      <c r="G32" s="129"/>
      <c r="H32" s="129"/>
      <c r="I32" s="129"/>
      <c r="J32" s="129"/>
      <c r="K32" s="130"/>
    </row>
    <row r="33" spans="2:11">
      <c r="B33" s="128"/>
      <c r="C33" s="129"/>
      <c r="D33" s="129"/>
      <c r="E33" s="129"/>
      <c r="F33" s="129"/>
      <c r="G33" s="129"/>
      <c r="H33" s="129"/>
      <c r="I33" s="129"/>
      <c r="J33" s="129"/>
      <c r="K33" s="130"/>
    </row>
    <row r="34" spans="2:11">
      <c r="B34" s="128"/>
      <c r="C34" s="129"/>
      <c r="D34" s="129"/>
      <c r="E34" s="129"/>
      <c r="F34" s="129"/>
      <c r="G34" s="129"/>
      <c r="H34" s="129"/>
      <c r="I34" s="129"/>
      <c r="J34" s="129"/>
      <c r="K34" s="130"/>
    </row>
    <row r="35" spans="2:11">
      <c r="B35" s="128"/>
      <c r="C35" s="129"/>
      <c r="D35" s="129"/>
      <c r="E35" s="129"/>
      <c r="F35" s="129"/>
      <c r="G35" s="129"/>
      <c r="H35" s="129"/>
      <c r="I35" s="129"/>
      <c r="J35" s="129"/>
      <c r="K35" s="130"/>
    </row>
    <row r="36" spans="2:11">
      <c r="B36" s="128"/>
      <c r="C36" s="129"/>
      <c r="D36" s="129"/>
      <c r="E36" s="129"/>
      <c r="F36" s="129"/>
      <c r="G36" s="129"/>
      <c r="H36" s="129"/>
      <c r="I36" s="129"/>
      <c r="J36" s="129"/>
      <c r="K36" s="130"/>
    </row>
    <row r="37" spans="2:11">
      <c r="B37" s="128"/>
      <c r="C37" s="129"/>
      <c r="D37" s="129"/>
      <c r="E37" s="129"/>
      <c r="F37" s="129"/>
      <c r="G37" s="129"/>
      <c r="H37" s="129"/>
      <c r="I37" s="129"/>
      <c r="J37" s="129"/>
      <c r="K37" s="130"/>
    </row>
    <row r="38" spans="2:11">
      <c r="B38" s="128"/>
      <c r="C38" s="129"/>
      <c r="D38" s="129"/>
      <c r="E38" s="129"/>
      <c r="F38" s="129"/>
      <c r="G38" s="129"/>
      <c r="H38" s="129"/>
      <c r="I38" s="129"/>
      <c r="J38" s="129"/>
      <c r="K38" s="130"/>
    </row>
    <row r="39" spans="2:11">
      <c r="B39" s="128"/>
      <c r="C39" s="129"/>
      <c r="D39" s="129"/>
      <c r="E39" s="129"/>
      <c r="F39" s="129"/>
      <c r="G39" s="129"/>
      <c r="H39" s="129"/>
      <c r="I39" s="129"/>
      <c r="J39" s="129"/>
      <c r="K39" s="130"/>
    </row>
    <row r="40" spans="2:11">
      <c r="B40" s="128"/>
      <c r="C40" s="129"/>
      <c r="D40" s="129"/>
      <c r="E40" s="129"/>
      <c r="F40" s="129"/>
      <c r="G40" s="129"/>
      <c r="H40" s="129"/>
      <c r="I40" s="129"/>
      <c r="J40" s="129"/>
      <c r="K40" s="130"/>
    </row>
    <row r="41" spans="2:11">
      <c r="B41" s="128"/>
      <c r="C41" s="129"/>
      <c r="D41" s="129"/>
      <c r="E41" s="129"/>
      <c r="F41" s="129"/>
      <c r="G41" s="129"/>
      <c r="H41" s="129"/>
      <c r="I41" s="129"/>
      <c r="J41" s="129"/>
      <c r="K41" s="130"/>
    </row>
    <row r="42" spans="2:11">
      <c r="B42" s="128"/>
      <c r="C42" s="129"/>
      <c r="D42" s="129"/>
      <c r="E42" s="129"/>
      <c r="F42" s="129"/>
      <c r="G42" s="129"/>
      <c r="H42" s="129"/>
      <c r="I42" s="129"/>
      <c r="J42" s="129"/>
      <c r="K42" s="130"/>
    </row>
    <row r="43" spans="2:11">
      <c r="B43" s="128"/>
      <c r="C43" s="129"/>
      <c r="D43" s="129"/>
      <c r="E43" s="129"/>
      <c r="F43" s="129"/>
      <c r="G43" s="129"/>
      <c r="H43" s="129"/>
      <c r="I43" s="129"/>
      <c r="J43" s="129"/>
      <c r="K43" s="130"/>
    </row>
    <row r="44" spans="2:11">
      <c r="B44" s="128"/>
      <c r="C44" s="129"/>
      <c r="D44" s="129"/>
      <c r="E44" s="129"/>
      <c r="F44" s="129"/>
      <c r="G44" s="129"/>
      <c r="H44" s="129"/>
      <c r="I44" s="129"/>
      <c r="J44" s="129"/>
      <c r="K44" s="130"/>
    </row>
    <row r="45" spans="2:11" ht="9" customHeight="1">
      <c r="B45" s="128"/>
      <c r="C45" s="129"/>
      <c r="D45" s="129"/>
      <c r="E45" s="129"/>
      <c r="F45" s="129"/>
      <c r="G45" s="129"/>
      <c r="H45" s="129"/>
      <c r="I45" s="129"/>
      <c r="J45" s="129"/>
      <c r="K45" s="130"/>
    </row>
    <row r="46" spans="2:11">
      <c r="B46" s="128"/>
      <c r="C46" s="129"/>
      <c r="D46" s="129"/>
      <c r="E46" s="129"/>
      <c r="F46" s="129"/>
      <c r="G46" s="129"/>
      <c r="H46" s="129"/>
      <c r="I46" s="129"/>
      <c r="J46" s="129"/>
      <c r="K46" s="130"/>
    </row>
    <row r="47" spans="2:11">
      <c r="B47" s="128"/>
      <c r="C47" s="129"/>
      <c r="D47" s="129"/>
      <c r="E47" s="129"/>
      <c r="F47" s="129"/>
      <c r="G47" s="129"/>
      <c r="H47" s="129"/>
      <c r="I47" s="129"/>
      <c r="J47" s="129"/>
      <c r="K47" s="130"/>
    </row>
    <row r="48" spans="2:11" s="99" customFormat="1" ht="12.95" customHeight="1">
      <c r="B48" s="123"/>
      <c r="C48" s="137" t="s">
        <v>218</v>
      </c>
      <c r="D48" s="137"/>
      <c r="E48" s="125"/>
      <c r="F48" s="125"/>
      <c r="G48" s="125"/>
      <c r="H48" s="232" t="s">
        <v>5</v>
      </c>
      <c r="I48" s="232"/>
      <c r="J48" s="125"/>
      <c r="K48" s="127"/>
    </row>
    <row r="49" spans="2:11" s="99" customFormat="1" ht="12.95" customHeight="1">
      <c r="B49" s="123"/>
      <c r="C49" s="137" t="s">
        <v>219</v>
      </c>
      <c r="D49" s="137"/>
      <c r="E49" s="125"/>
      <c r="F49" s="125"/>
      <c r="G49" s="125"/>
      <c r="H49" s="233" t="s">
        <v>215</v>
      </c>
      <c r="I49" s="233"/>
      <c r="J49" s="125"/>
      <c r="K49" s="127"/>
    </row>
    <row r="50" spans="2:11" s="99" customFormat="1" ht="12.95" customHeight="1">
      <c r="B50" s="123"/>
      <c r="C50" s="137" t="s">
        <v>221</v>
      </c>
      <c r="D50" s="137"/>
      <c r="E50" s="125"/>
      <c r="F50" s="125"/>
      <c r="G50" s="125"/>
      <c r="H50" s="233" t="s">
        <v>222</v>
      </c>
      <c r="I50" s="233"/>
      <c r="J50" s="125"/>
      <c r="K50" s="127"/>
    </row>
    <row r="51" spans="2:11" s="99" customFormat="1" ht="12.95" customHeight="1">
      <c r="B51" s="123"/>
      <c r="C51" s="137" t="s">
        <v>220</v>
      </c>
      <c r="D51" s="137"/>
      <c r="E51" s="125"/>
      <c r="F51" s="125"/>
      <c r="G51" s="125"/>
      <c r="H51" s="233" t="s">
        <v>222</v>
      </c>
      <c r="I51" s="233"/>
      <c r="J51" s="125"/>
      <c r="K51" s="127"/>
    </row>
    <row r="52" spans="2:11">
      <c r="B52" s="128"/>
      <c r="C52" s="137"/>
      <c r="D52" s="137"/>
      <c r="E52" s="125"/>
      <c r="F52" s="125"/>
      <c r="G52" s="125"/>
      <c r="H52" s="137"/>
      <c r="I52" s="137"/>
      <c r="J52" s="129"/>
      <c r="K52" s="130"/>
    </row>
    <row r="53" spans="2:11" s="118" customFormat="1" ht="12.95" customHeight="1">
      <c r="B53" s="131"/>
      <c r="C53" s="137" t="s">
        <v>223</v>
      </c>
      <c r="D53" s="137"/>
      <c r="E53" s="125"/>
      <c r="F53" s="125"/>
      <c r="G53" s="139" t="s">
        <v>6</v>
      </c>
      <c r="H53" s="235" t="s">
        <v>326</v>
      </c>
      <c r="I53" s="232"/>
      <c r="J53" s="132"/>
      <c r="K53" s="133"/>
    </row>
    <row r="54" spans="2:11" s="118" customFormat="1" ht="12.95" customHeight="1">
      <c r="B54" s="131"/>
      <c r="C54" s="125"/>
      <c r="D54" s="125"/>
      <c r="E54" s="125"/>
      <c r="F54" s="125"/>
      <c r="G54" s="139" t="s">
        <v>7</v>
      </c>
      <c r="H54" s="236" t="s">
        <v>327</v>
      </c>
      <c r="I54" s="233"/>
      <c r="J54" s="132"/>
      <c r="K54" s="133"/>
    </row>
    <row r="55" spans="2:11" s="118" customFormat="1" ht="7.5" customHeight="1">
      <c r="B55" s="131"/>
      <c r="C55" s="125"/>
      <c r="D55" s="125"/>
      <c r="E55" s="125"/>
      <c r="F55" s="125"/>
      <c r="G55" s="126"/>
      <c r="H55" s="126"/>
      <c r="I55" s="126"/>
      <c r="J55" s="132"/>
      <c r="K55" s="133"/>
    </row>
    <row r="56" spans="2:11" s="118" customFormat="1" ht="12.95" customHeight="1">
      <c r="B56" s="131"/>
      <c r="C56" s="140" t="s">
        <v>224</v>
      </c>
      <c r="D56" s="125"/>
      <c r="E56" s="125"/>
      <c r="F56" s="126"/>
      <c r="G56" s="125"/>
      <c r="H56" s="235" t="s">
        <v>328</v>
      </c>
      <c r="I56" s="232"/>
      <c r="J56" s="132"/>
      <c r="K56" s="133"/>
    </row>
    <row r="57" spans="2:11" ht="22.5" customHeight="1" thickBot="1">
      <c r="B57" s="134"/>
      <c r="C57" s="135"/>
      <c r="D57" s="135"/>
      <c r="E57" s="135"/>
      <c r="F57" s="135"/>
      <c r="G57" s="135"/>
      <c r="H57" s="135"/>
      <c r="I57" s="135"/>
      <c r="J57" s="135"/>
      <c r="K57" s="136"/>
    </row>
    <row r="58" spans="2:11" ht="6.75" customHeight="1"/>
  </sheetData>
  <mergeCells count="16">
    <mergeCell ref="F3:I3"/>
    <mergeCell ref="F4:I4"/>
    <mergeCell ref="F5:I5"/>
    <mergeCell ref="F7:I7"/>
    <mergeCell ref="F8:I8"/>
    <mergeCell ref="H50:I50"/>
    <mergeCell ref="H51:I51"/>
    <mergeCell ref="H53:I53"/>
    <mergeCell ref="H54:I54"/>
    <mergeCell ref="H56:I56"/>
    <mergeCell ref="B25:K25"/>
    <mergeCell ref="C26:J26"/>
    <mergeCell ref="C27:J27"/>
    <mergeCell ref="H48:I48"/>
    <mergeCell ref="H49:I49"/>
    <mergeCell ref="D30:E30"/>
  </mergeCells>
  <phoneticPr fontId="41" type="noConversion"/>
  <pageMargins left="0.74791666666666701" right="0.47222222222222199" top="0.74791666666666701" bottom="0.74791666666666701" header="0.31458333333333299" footer="0.31458333333333299"/>
  <pageSetup scale="90" orientation="portrait" r:id="rId1"/>
</worksheet>
</file>

<file path=xl/worksheets/sheet2.xml><?xml version="1.0" encoding="utf-8"?>
<worksheet xmlns="http://schemas.openxmlformats.org/spreadsheetml/2006/main" xmlns:r="http://schemas.openxmlformats.org/officeDocument/2006/relationships">
  <sheetPr codeName="Sheet2">
    <tabColor theme="7" tint="0.59999389629810485"/>
    <pageSetUpPr fitToPage="1"/>
  </sheetPr>
  <dimension ref="A1:I128"/>
  <sheetViews>
    <sheetView zoomScale="90" zoomScaleNormal="90" workbookViewId="0">
      <selection activeCell="F71" sqref="F71"/>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6" width="16.42578125" style="31" customWidth="1"/>
    <col min="7" max="7" width="17.85546875" style="31" customWidth="1"/>
    <col min="8" max="8" width="9.140625" style="31"/>
    <col min="9" max="9" width="9.85546875" style="31" customWidth="1"/>
    <col min="10" max="16384" width="9.140625" style="31"/>
  </cols>
  <sheetData>
    <row r="1" spans="1:7">
      <c r="A1" s="2" t="s">
        <v>329</v>
      </c>
    </row>
    <row r="2" spans="1:7">
      <c r="A2" s="143" t="str">
        <f>Kopertina!F3</f>
        <v>KEI-AL Auditing Shpk</v>
      </c>
    </row>
    <row r="3" spans="1:7">
      <c r="A3" s="143" t="str">
        <f>Kopertina!F4</f>
        <v>L37023201C</v>
      </c>
      <c r="B3" s="99"/>
    </row>
    <row r="4" spans="1:7">
      <c r="A4" s="144" t="s">
        <v>8</v>
      </c>
    </row>
    <row r="5" spans="1:7">
      <c r="A5" s="100" t="s">
        <v>9</v>
      </c>
    </row>
    <row r="6" spans="1:7">
      <c r="A6" s="101"/>
      <c r="B6" s="35" t="s">
        <v>10</v>
      </c>
      <c r="C6" s="35"/>
      <c r="D6" s="35" t="s">
        <v>10</v>
      </c>
    </row>
    <row r="7" spans="1:7">
      <c r="A7" s="101"/>
      <c r="B7" s="35" t="s">
        <v>11</v>
      </c>
      <c r="C7" s="35"/>
      <c r="D7" s="35" t="s">
        <v>12</v>
      </c>
      <c r="E7" s="31"/>
    </row>
    <row r="8" spans="1:7">
      <c r="A8" s="100" t="s">
        <v>13</v>
      </c>
      <c r="B8" s="102"/>
      <c r="C8" s="102"/>
      <c r="D8" s="102"/>
      <c r="E8" s="31"/>
    </row>
    <row r="9" spans="1:7">
      <c r="A9" s="100"/>
      <c r="B9" s="102"/>
      <c r="C9" s="102"/>
      <c r="D9" s="102"/>
      <c r="E9" s="31"/>
    </row>
    <row r="10" spans="1:7">
      <c r="A10" s="103" t="s">
        <v>14</v>
      </c>
      <c r="B10" s="33"/>
      <c r="C10" s="33"/>
      <c r="D10" s="33"/>
      <c r="E10" s="31"/>
    </row>
    <row r="11" spans="1:7">
      <c r="A11" s="38" t="s">
        <v>15</v>
      </c>
      <c r="B11" s="104">
        <v>4517215</v>
      </c>
      <c r="C11" s="41"/>
      <c r="D11" s="104">
        <v>6593461</v>
      </c>
      <c r="E11" s="57"/>
      <c r="F11" s="32"/>
      <c r="G11" s="57"/>
    </row>
    <row r="12" spans="1:7">
      <c r="A12" s="38" t="s">
        <v>16</v>
      </c>
      <c r="B12" s="48"/>
      <c r="C12" s="41"/>
      <c r="D12" s="48"/>
      <c r="E12" s="57"/>
      <c r="G12" s="57"/>
    </row>
    <row r="13" spans="1:7" ht="16.5" customHeight="1">
      <c r="A13" s="69" t="s">
        <v>17</v>
      </c>
      <c r="B13" s="104">
        <v>0</v>
      </c>
      <c r="C13" s="41"/>
      <c r="D13" s="104">
        <v>0</v>
      </c>
      <c r="E13" s="57"/>
      <c r="G13" s="57"/>
    </row>
    <row r="14" spans="1:7" ht="16.5" customHeight="1">
      <c r="A14" s="69" t="s">
        <v>18</v>
      </c>
      <c r="B14" s="104">
        <v>0</v>
      </c>
      <c r="C14" s="41"/>
      <c r="D14" s="104">
        <v>0</v>
      </c>
      <c r="E14" s="57"/>
      <c r="G14" s="57"/>
    </row>
    <row r="15" spans="1:7">
      <c r="A15" s="69" t="s">
        <v>19</v>
      </c>
      <c r="B15" s="104">
        <v>0</v>
      </c>
      <c r="C15" s="41"/>
      <c r="D15" s="104">
        <v>0</v>
      </c>
      <c r="E15" s="57"/>
      <c r="G15" s="57"/>
    </row>
    <row r="16" spans="1:7">
      <c r="A16" s="69" t="s">
        <v>20</v>
      </c>
      <c r="B16" s="104">
        <v>0</v>
      </c>
      <c r="C16" s="41"/>
      <c r="D16" s="104">
        <v>0</v>
      </c>
      <c r="E16" s="57"/>
      <c r="G16" s="57"/>
    </row>
    <row r="17" spans="1:9">
      <c r="A17" s="38" t="s">
        <v>21</v>
      </c>
      <c r="B17" s="48"/>
      <c r="C17" s="41"/>
      <c r="D17" s="48"/>
      <c r="E17" s="57"/>
      <c r="F17" s="74"/>
      <c r="G17" s="57"/>
    </row>
    <row r="18" spans="1:9">
      <c r="A18" s="69" t="s">
        <v>22</v>
      </c>
      <c r="B18" s="104">
        <v>2048960</v>
      </c>
      <c r="C18" s="41"/>
      <c r="D18" s="104">
        <v>1273000</v>
      </c>
      <c r="E18" s="57"/>
      <c r="F18" s="74"/>
      <c r="I18" s="57"/>
    </row>
    <row r="19" spans="1:9" ht="16.5" customHeight="1">
      <c r="A19" s="69" t="s">
        <v>23</v>
      </c>
      <c r="B19" s="104">
        <v>0</v>
      </c>
      <c r="C19" s="41"/>
      <c r="D19" s="104">
        <v>0</v>
      </c>
      <c r="E19" s="57"/>
      <c r="F19" s="74"/>
    </row>
    <row r="20" spans="1:9" ht="16.5" customHeight="1">
      <c r="A20" s="69" t="s">
        <v>24</v>
      </c>
      <c r="B20" s="104">
        <v>0</v>
      </c>
      <c r="C20" s="41"/>
      <c r="D20" s="104">
        <v>0</v>
      </c>
      <c r="E20" s="57"/>
      <c r="F20" s="74"/>
    </row>
    <row r="21" spans="1:9">
      <c r="A21" s="69" t="s">
        <v>25</v>
      </c>
      <c r="B21" s="104">
        <v>117703</v>
      </c>
      <c r="C21" s="41"/>
      <c r="D21" s="104">
        <v>150618</v>
      </c>
      <c r="E21" s="57"/>
      <c r="F21" s="74"/>
    </row>
    <row r="22" spans="1:9">
      <c r="A22" s="69" t="s">
        <v>26</v>
      </c>
      <c r="B22" s="104">
        <v>0</v>
      </c>
      <c r="C22" s="41"/>
      <c r="D22" s="104">
        <v>0</v>
      </c>
      <c r="E22" s="57"/>
      <c r="F22" s="74"/>
    </row>
    <row r="23" spans="1:9">
      <c r="A23" s="38" t="s">
        <v>27</v>
      </c>
      <c r="B23" s="41"/>
      <c r="C23" s="41"/>
      <c r="D23" s="41"/>
      <c r="E23" s="57"/>
      <c r="F23" s="74"/>
    </row>
    <row r="24" spans="1:9">
      <c r="A24" s="69" t="s">
        <v>28</v>
      </c>
      <c r="B24" s="104">
        <v>0</v>
      </c>
      <c r="C24" s="41"/>
      <c r="D24" s="104">
        <v>0</v>
      </c>
      <c r="E24" s="57"/>
      <c r="F24" s="74"/>
    </row>
    <row r="25" spans="1:9">
      <c r="A25" s="69" t="s">
        <v>29</v>
      </c>
      <c r="B25" s="104">
        <v>0</v>
      </c>
      <c r="C25" s="41"/>
      <c r="D25" s="104">
        <v>0</v>
      </c>
      <c r="E25" s="57"/>
      <c r="F25" s="74"/>
    </row>
    <row r="26" spans="1:9">
      <c r="A26" s="69" t="s">
        <v>30</v>
      </c>
      <c r="B26" s="104">
        <v>0</v>
      </c>
      <c r="C26" s="41"/>
      <c r="D26" s="104">
        <v>0</v>
      </c>
      <c r="E26" s="57"/>
      <c r="F26" s="74"/>
    </row>
    <row r="27" spans="1:9">
      <c r="A27" s="69" t="s">
        <v>31</v>
      </c>
      <c r="B27" s="104">
        <v>0</v>
      </c>
      <c r="C27" s="41"/>
      <c r="D27" s="104">
        <v>0</v>
      </c>
      <c r="E27" s="57"/>
      <c r="F27" s="74"/>
    </row>
    <row r="28" spans="1:9">
      <c r="A28" s="69" t="s">
        <v>32</v>
      </c>
      <c r="B28" s="104">
        <v>0</v>
      </c>
      <c r="C28" s="41"/>
      <c r="D28" s="104">
        <v>0</v>
      </c>
      <c r="E28" s="57"/>
      <c r="F28" s="74"/>
      <c r="G28" s="57"/>
    </row>
    <row r="29" spans="1:9">
      <c r="A29" s="69" t="s">
        <v>33</v>
      </c>
      <c r="B29" s="104">
        <v>0</v>
      </c>
      <c r="C29" s="41"/>
      <c r="D29" s="104">
        <v>0</v>
      </c>
      <c r="E29" s="57"/>
      <c r="G29" s="57"/>
    </row>
    <row r="30" spans="1:9">
      <c r="A30" s="69" t="s">
        <v>34</v>
      </c>
      <c r="B30" s="104">
        <v>0</v>
      </c>
      <c r="C30" s="41"/>
      <c r="D30" s="104">
        <v>0</v>
      </c>
      <c r="E30" s="57"/>
      <c r="F30" s="57"/>
      <c r="G30" s="57"/>
    </row>
    <row r="31" spans="1:9">
      <c r="A31" s="38" t="s">
        <v>35</v>
      </c>
      <c r="B31" s="104">
        <v>0</v>
      </c>
      <c r="C31" s="41"/>
      <c r="D31" s="104">
        <v>0</v>
      </c>
      <c r="E31" s="57"/>
      <c r="G31" s="57"/>
    </row>
    <row r="32" spans="1:9">
      <c r="A32" s="38" t="s">
        <v>36</v>
      </c>
      <c r="B32" s="104">
        <v>0</v>
      </c>
      <c r="C32" s="41"/>
      <c r="D32" s="104">
        <v>0</v>
      </c>
      <c r="E32" s="57"/>
      <c r="G32" s="57"/>
    </row>
    <row r="33" spans="1:7">
      <c r="A33" s="38" t="s">
        <v>37</v>
      </c>
      <c r="B33" s="107">
        <f>SUM(B11:B32)</f>
        <v>6683878</v>
      </c>
      <c r="C33" s="108"/>
      <c r="D33" s="107">
        <v>8017079</v>
      </c>
      <c r="E33" s="57"/>
      <c r="F33" s="57"/>
      <c r="G33" s="57"/>
    </row>
    <row r="34" spans="1:7">
      <c r="A34" s="38"/>
      <c r="B34" s="41"/>
      <c r="C34" s="41"/>
      <c r="D34" s="41"/>
      <c r="E34" s="57"/>
      <c r="G34" s="57"/>
    </row>
    <row r="35" spans="1:7">
      <c r="A35" s="38" t="s">
        <v>38</v>
      </c>
      <c r="B35" s="41"/>
      <c r="C35" s="41"/>
      <c r="D35" s="41"/>
      <c r="E35" s="57"/>
      <c r="G35" s="57"/>
    </row>
    <row r="36" spans="1:7">
      <c r="A36" s="38" t="s">
        <v>39</v>
      </c>
      <c r="B36" s="41"/>
      <c r="C36" s="41"/>
      <c r="D36" s="41"/>
      <c r="E36" s="57"/>
      <c r="G36" s="57"/>
    </row>
    <row r="37" spans="1:7">
      <c r="A37" s="69" t="s">
        <v>40</v>
      </c>
      <c r="B37" s="104">
        <v>0</v>
      </c>
      <c r="C37" s="41"/>
      <c r="D37" s="104">
        <v>0</v>
      </c>
      <c r="E37" s="57"/>
      <c r="G37" s="57"/>
    </row>
    <row r="38" spans="1:7">
      <c r="A38" s="69" t="s">
        <v>41</v>
      </c>
      <c r="B38" s="104">
        <v>0</v>
      </c>
      <c r="C38" s="41"/>
      <c r="D38" s="104">
        <v>0</v>
      </c>
      <c r="E38" s="57"/>
      <c r="G38" s="57"/>
    </row>
    <row r="39" spans="1:7">
      <c r="A39" s="69" t="s">
        <v>42</v>
      </c>
      <c r="B39" s="104">
        <v>0</v>
      </c>
      <c r="C39" s="41"/>
      <c r="D39" s="104">
        <v>0</v>
      </c>
      <c r="E39" s="57"/>
      <c r="G39" s="57"/>
    </row>
    <row r="40" spans="1:7">
      <c r="A40" s="69" t="s">
        <v>43</v>
      </c>
      <c r="B40" s="104">
        <v>0</v>
      </c>
      <c r="C40" s="41"/>
      <c r="D40" s="104">
        <v>0</v>
      </c>
      <c r="E40" s="57"/>
      <c r="G40" s="57"/>
    </row>
    <row r="41" spans="1:7">
      <c r="A41" s="69" t="s">
        <v>44</v>
      </c>
      <c r="B41" s="104">
        <v>0</v>
      </c>
      <c r="C41" s="41"/>
      <c r="D41" s="104">
        <v>0</v>
      </c>
      <c r="E41" s="57"/>
      <c r="G41" s="57"/>
    </row>
    <row r="42" spans="1:7">
      <c r="A42" s="69" t="s">
        <v>45</v>
      </c>
      <c r="B42" s="104">
        <v>0</v>
      </c>
      <c r="C42" s="41"/>
      <c r="D42" s="104">
        <v>0</v>
      </c>
      <c r="E42" s="57"/>
      <c r="G42" s="57"/>
    </row>
    <row r="43" spans="1:7">
      <c r="A43" s="38" t="s">
        <v>46</v>
      </c>
      <c r="B43" s="41"/>
      <c r="C43" s="41"/>
      <c r="D43" s="41"/>
      <c r="E43" s="57"/>
      <c r="G43" s="57"/>
    </row>
    <row r="44" spans="1:7">
      <c r="A44" s="69" t="s">
        <v>47</v>
      </c>
      <c r="B44" s="104">
        <v>3925972</v>
      </c>
      <c r="C44" s="41"/>
      <c r="D44" s="104">
        <v>3529987</v>
      </c>
      <c r="E44" s="57"/>
      <c r="G44" s="57"/>
    </row>
    <row r="45" spans="1:7">
      <c r="A45" s="69" t="s">
        <v>48</v>
      </c>
      <c r="B45" s="104">
        <v>1629143</v>
      </c>
      <c r="C45" s="41"/>
      <c r="D45" s="104">
        <v>1968929</v>
      </c>
      <c r="E45" s="57"/>
      <c r="G45" s="57"/>
    </row>
    <row r="46" spans="1:7">
      <c r="A46" s="69" t="s">
        <v>263</v>
      </c>
      <c r="B46" s="104">
        <v>270651</v>
      </c>
      <c r="C46" s="41"/>
      <c r="D46" s="104">
        <v>360868</v>
      </c>
      <c r="E46" s="57"/>
      <c r="G46" s="106"/>
    </row>
    <row r="47" spans="1:7">
      <c r="A47" s="69" t="s">
        <v>264</v>
      </c>
      <c r="B47" s="104">
        <v>1967175</v>
      </c>
      <c r="C47" s="41"/>
      <c r="D47" s="104">
        <v>1497931</v>
      </c>
      <c r="E47" s="57"/>
      <c r="G47" s="57"/>
    </row>
    <row r="48" spans="1:7">
      <c r="A48" s="69" t="s">
        <v>49</v>
      </c>
      <c r="B48" s="104">
        <v>0</v>
      </c>
      <c r="C48" s="41"/>
      <c r="D48" s="104">
        <v>0</v>
      </c>
      <c r="E48" s="57"/>
      <c r="G48" s="57"/>
    </row>
    <row r="49" spans="1:7">
      <c r="A49" s="38" t="s">
        <v>50</v>
      </c>
      <c r="B49" s="104">
        <v>0</v>
      </c>
      <c r="C49" s="41"/>
      <c r="D49" s="104">
        <v>0</v>
      </c>
      <c r="E49" s="57"/>
      <c r="G49" s="57"/>
    </row>
    <row r="50" spans="1:7">
      <c r="A50" s="38" t="s">
        <v>51</v>
      </c>
      <c r="B50" s="41"/>
      <c r="C50" s="41"/>
      <c r="D50" s="41"/>
      <c r="E50" s="57"/>
      <c r="G50" s="57"/>
    </row>
    <row r="51" spans="1:7">
      <c r="A51" s="69" t="s">
        <v>52</v>
      </c>
      <c r="B51" s="104">
        <v>0</v>
      </c>
      <c r="C51" s="41"/>
      <c r="D51" s="104">
        <v>0</v>
      </c>
      <c r="E51" s="57"/>
      <c r="G51" s="57"/>
    </row>
    <row r="52" spans="1:7">
      <c r="A52" s="69" t="s">
        <v>53</v>
      </c>
      <c r="B52" s="104">
        <v>0</v>
      </c>
      <c r="C52" s="41"/>
      <c r="D52" s="104">
        <v>0</v>
      </c>
      <c r="E52" s="57"/>
      <c r="G52" s="57"/>
    </row>
    <row r="53" spans="1:7">
      <c r="A53" s="69" t="s">
        <v>54</v>
      </c>
      <c r="B53" s="104">
        <v>0</v>
      </c>
      <c r="C53" s="41"/>
      <c r="D53" s="104">
        <v>0</v>
      </c>
      <c r="E53" s="57"/>
      <c r="G53" s="57"/>
    </row>
    <row r="54" spans="1:7">
      <c r="A54" s="38" t="s">
        <v>55</v>
      </c>
      <c r="B54" s="104">
        <v>0</v>
      </c>
      <c r="C54" s="41"/>
      <c r="D54" s="104">
        <v>0</v>
      </c>
      <c r="E54" s="57"/>
      <c r="F54" s="57"/>
      <c r="G54" s="57"/>
    </row>
    <row r="55" spans="1:7">
      <c r="A55" s="38" t="s">
        <v>56</v>
      </c>
      <c r="B55" s="107">
        <f>SUM(B37:B54)</f>
        <v>7792941</v>
      </c>
      <c r="C55" s="108"/>
      <c r="D55" s="107">
        <v>7357715</v>
      </c>
      <c r="E55" s="57"/>
      <c r="F55" s="57"/>
      <c r="G55" s="57"/>
    </row>
    <row r="56" spans="1:7">
      <c r="A56" s="38"/>
      <c r="B56" s="109"/>
      <c r="C56" s="109"/>
      <c r="D56" s="109"/>
      <c r="E56" s="57"/>
      <c r="G56" s="57"/>
    </row>
    <row r="57" spans="1:7">
      <c r="A57" s="38" t="s">
        <v>57</v>
      </c>
      <c r="B57" s="110">
        <f>B55+B33</f>
        <v>14476819</v>
      </c>
      <c r="C57" s="108"/>
      <c r="D57" s="110">
        <v>15374794</v>
      </c>
      <c r="E57" s="57"/>
      <c r="G57" s="57"/>
    </row>
    <row r="58" spans="1:7">
      <c r="A58" s="111"/>
      <c r="B58" s="41"/>
      <c r="C58" s="41"/>
      <c r="D58" s="41"/>
      <c r="E58" s="57"/>
      <c r="G58" s="57"/>
    </row>
    <row r="59" spans="1:7">
      <c r="A59" s="100" t="s">
        <v>58</v>
      </c>
      <c r="B59" s="41"/>
      <c r="C59" s="41"/>
      <c r="D59" s="41"/>
      <c r="E59" s="57"/>
      <c r="G59" s="57"/>
    </row>
    <row r="60" spans="1:7">
      <c r="A60" s="100"/>
      <c r="B60" s="41"/>
      <c r="C60" s="41"/>
      <c r="D60" s="41"/>
      <c r="E60" s="57"/>
      <c r="G60" s="57"/>
    </row>
    <row r="61" spans="1:7">
      <c r="A61" s="38" t="s">
        <v>59</v>
      </c>
      <c r="B61" s="41"/>
      <c r="C61" s="41"/>
      <c r="D61" s="41"/>
      <c r="E61" s="57"/>
      <c r="G61" s="57"/>
    </row>
    <row r="62" spans="1:7">
      <c r="A62" s="69" t="s">
        <v>60</v>
      </c>
      <c r="B62" s="104">
        <v>0</v>
      </c>
      <c r="C62" s="41"/>
      <c r="D62" s="104">
        <v>0</v>
      </c>
      <c r="E62" s="57"/>
      <c r="G62" s="57"/>
    </row>
    <row r="63" spans="1:7">
      <c r="A63" s="69" t="s">
        <v>61</v>
      </c>
      <c r="B63" s="104">
        <v>0</v>
      </c>
      <c r="C63" s="41"/>
      <c r="D63" s="104">
        <v>0</v>
      </c>
      <c r="E63" s="57"/>
      <c r="G63" s="57"/>
    </row>
    <row r="64" spans="1:7">
      <c r="A64" s="69" t="s">
        <v>62</v>
      </c>
      <c r="B64" s="104">
        <v>0</v>
      </c>
      <c r="C64" s="41"/>
      <c r="D64" s="104">
        <v>0</v>
      </c>
      <c r="E64" s="57"/>
      <c r="G64" s="57"/>
    </row>
    <row r="65" spans="1:7">
      <c r="A65" s="69" t="s">
        <v>63</v>
      </c>
      <c r="B65" s="104">
        <v>95260</v>
      </c>
      <c r="C65" s="41"/>
      <c r="D65" s="104">
        <v>19345</v>
      </c>
      <c r="E65" s="57"/>
      <c r="G65" s="57"/>
    </row>
    <row r="66" spans="1:7">
      <c r="A66" s="69" t="s">
        <v>64</v>
      </c>
      <c r="B66" s="104">
        <v>0</v>
      </c>
      <c r="C66" s="41"/>
      <c r="D66" s="104">
        <v>0</v>
      </c>
      <c r="E66" s="57"/>
      <c r="G66" s="57"/>
    </row>
    <row r="67" spans="1:7">
      <c r="A67" s="69" t="s">
        <v>65</v>
      </c>
      <c r="B67" s="104">
        <v>0</v>
      </c>
      <c r="C67" s="41"/>
      <c r="D67" s="104">
        <v>0</v>
      </c>
      <c r="E67" s="57"/>
      <c r="G67" s="57"/>
    </row>
    <row r="68" spans="1:7">
      <c r="A68" s="69" t="s">
        <v>66</v>
      </c>
      <c r="B68" s="104">
        <v>0</v>
      </c>
      <c r="C68" s="41"/>
      <c r="D68" s="104">
        <v>0</v>
      </c>
      <c r="E68" s="57"/>
      <c r="G68" s="57"/>
    </row>
    <row r="69" spans="1:7">
      <c r="A69" s="69" t="s">
        <v>67</v>
      </c>
      <c r="B69" s="105">
        <v>240002</v>
      </c>
      <c r="C69" s="41"/>
      <c r="D69" s="105">
        <v>242709</v>
      </c>
      <c r="E69" s="57"/>
      <c r="G69" s="57"/>
    </row>
    <row r="70" spans="1:7">
      <c r="A70" s="69" t="s">
        <v>68</v>
      </c>
      <c r="B70" s="105">
        <v>0</v>
      </c>
      <c r="C70" s="41"/>
      <c r="D70" s="105">
        <v>144412</v>
      </c>
      <c r="E70" s="57"/>
      <c r="G70" s="57"/>
    </row>
    <row r="71" spans="1:7">
      <c r="A71" s="69" t="s">
        <v>69</v>
      </c>
      <c r="B71" s="104">
        <v>0</v>
      </c>
      <c r="C71" s="41"/>
      <c r="D71" s="104">
        <v>116946</v>
      </c>
      <c r="E71" s="57"/>
      <c r="G71" s="57"/>
    </row>
    <row r="72" spans="1:7">
      <c r="A72" s="38" t="s">
        <v>70</v>
      </c>
      <c r="B72" s="104">
        <v>0</v>
      </c>
      <c r="C72" s="41"/>
      <c r="D72" s="104">
        <v>0</v>
      </c>
      <c r="E72" s="57"/>
      <c r="G72" s="57"/>
    </row>
    <row r="73" spans="1:7">
      <c r="A73" s="38" t="s">
        <v>71</v>
      </c>
      <c r="B73" s="104">
        <v>0</v>
      </c>
      <c r="C73" s="41"/>
      <c r="D73" s="104">
        <v>0</v>
      </c>
      <c r="E73" s="57"/>
      <c r="G73" s="57"/>
    </row>
    <row r="74" spans="1:7">
      <c r="A74" s="38" t="s">
        <v>72</v>
      </c>
      <c r="B74" s="104">
        <v>0</v>
      </c>
      <c r="C74" s="41"/>
      <c r="D74" s="104">
        <v>0</v>
      </c>
      <c r="E74" s="57"/>
      <c r="G74" s="57"/>
    </row>
    <row r="75" spans="1:7">
      <c r="A75" s="38" t="s">
        <v>73</v>
      </c>
      <c r="B75" s="107">
        <f>SUM(B62:B74)</f>
        <v>335262</v>
      </c>
      <c r="C75" s="108"/>
      <c r="D75" s="107">
        <v>523412</v>
      </c>
      <c r="E75" s="57"/>
      <c r="G75" s="57"/>
    </row>
    <row r="76" spans="1:7">
      <c r="A76" s="38"/>
      <c r="B76" s="41"/>
      <c r="C76" s="41"/>
      <c r="D76" s="41"/>
      <c r="E76" s="57"/>
      <c r="G76" s="57"/>
    </row>
    <row r="77" spans="1:7">
      <c r="A77" s="38" t="s">
        <v>74</v>
      </c>
      <c r="B77" s="41"/>
      <c r="C77" s="41"/>
      <c r="D77" s="41"/>
      <c r="E77" s="57"/>
      <c r="G77" s="57"/>
    </row>
    <row r="78" spans="1:7">
      <c r="A78" s="69" t="s">
        <v>60</v>
      </c>
      <c r="B78" s="104">
        <v>0</v>
      </c>
      <c r="C78" s="41"/>
      <c r="D78" s="104">
        <v>0</v>
      </c>
      <c r="E78" s="57"/>
      <c r="G78" s="57"/>
    </row>
    <row r="79" spans="1:7">
      <c r="A79" s="69" t="s">
        <v>61</v>
      </c>
      <c r="B79" s="104">
        <v>0</v>
      </c>
      <c r="C79" s="41"/>
      <c r="D79" s="104">
        <v>0</v>
      </c>
      <c r="E79" s="57"/>
      <c r="G79" s="57"/>
    </row>
    <row r="80" spans="1:7">
      <c r="A80" s="69" t="s">
        <v>62</v>
      </c>
      <c r="B80" s="104">
        <v>0</v>
      </c>
      <c r="C80" s="41"/>
      <c r="D80" s="104">
        <v>0</v>
      </c>
      <c r="E80" s="57"/>
      <c r="G80" s="106"/>
    </row>
    <row r="81" spans="1:7">
      <c r="A81" s="69" t="s">
        <v>63</v>
      </c>
      <c r="B81" s="104">
        <v>0</v>
      </c>
      <c r="C81" s="41"/>
      <c r="D81" s="104">
        <v>0</v>
      </c>
      <c r="E81" s="57"/>
      <c r="F81" s="57"/>
      <c r="G81" s="106"/>
    </row>
    <row r="82" spans="1:7">
      <c r="A82" s="69" t="s">
        <v>75</v>
      </c>
      <c r="B82" s="104">
        <v>0</v>
      </c>
      <c r="C82" s="41"/>
      <c r="D82" s="104">
        <v>0</v>
      </c>
      <c r="E82" s="57"/>
      <c r="F82" s="57"/>
      <c r="G82" s="57"/>
    </row>
    <row r="83" spans="1:7">
      <c r="A83" s="69" t="s">
        <v>65</v>
      </c>
      <c r="B83" s="104">
        <v>0</v>
      </c>
      <c r="C83" s="41"/>
      <c r="D83" s="104">
        <v>0</v>
      </c>
      <c r="E83" s="57"/>
      <c r="F83" s="57"/>
      <c r="G83" s="57"/>
    </row>
    <row r="84" spans="1:7">
      <c r="A84" s="69" t="s">
        <v>66</v>
      </c>
      <c r="B84" s="104">
        <v>0</v>
      </c>
      <c r="C84" s="41"/>
      <c r="D84" s="104">
        <v>0</v>
      </c>
      <c r="E84" s="57"/>
      <c r="F84" s="57"/>
      <c r="G84" s="57"/>
    </row>
    <row r="85" spans="1:7">
      <c r="A85" s="69" t="s">
        <v>69</v>
      </c>
      <c r="B85" s="104">
        <v>0</v>
      </c>
      <c r="C85" s="41"/>
      <c r="D85" s="104">
        <v>0</v>
      </c>
      <c r="E85" s="57"/>
      <c r="G85" s="57"/>
    </row>
    <row r="86" spans="1:7">
      <c r="A86" s="38" t="s">
        <v>70</v>
      </c>
      <c r="B86" s="104">
        <v>0</v>
      </c>
      <c r="C86" s="41"/>
      <c r="D86" s="104">
        <v>0</v>
      </c>
      <c r="E86" s="57"/>
      <c r="G86" s="57"/>
    </row>
    <row r="87" spans="1:7">
      <c r="A87" s="38" t="s">
        <v>71</v>
      </c>
      <c r="B87" s="104">
        <v>0</v>
      </c>
      <c r="C87" s="41"/>
      <c r="D87" s="104">
        <v>0</v>
      </c>
      <c r="E87" s="57"/>
      <c r="G87" s="57"/>
    </row>
    <row r="88" spans="1:7">
      <c r="A88" s="38" t="s">
        <v>72</v>
      </c>
      <c r="B88" s="41"/>
      <c r="C88" s="41"/>
      <c r="D88" s="41"/>
      <c r="E88" s="57"/>
      <c r="G88" s="57"/>
    </row>
    <row r="89" spans="1:7">
      <c r="A89" s="69" t="s">
        <v>76</v>
      </c>
      <c r="B89" s="104">
        <v>0</v>
      </c>
      <c r="C89" s="41"/>
      <c r="D89" s="104">
        <v>0</v>
      </c>
      <c r="E89" s="57"/>
      <c r="G89" s="57"/>
    </row>
    <row r="90" spans="1:7">
      <c r="A90" s="69" t="s">
        <v>77</v>
      </c>
      <c r="B90" s="104">
        <v>0</v>
      </c>
      <c r="C90" s="41"/>
      <c r="D90" s="104">
        <v>0</v>
      </c>
      <c r="E90" s="57"/>
      <c r="G90" s="57"/>
    </row>
    <row r="91" spans="1:7">
      <c r="A91" s="38" t="s">
        <v>78</v>
      </c>
      <c r="B91" s="104">
        <v>0</v>
      </c>
      <c r="C91" s="41"/>
      <c r="D91" s="104">
        <v>0</v>
      </c>
      <c r="E91" s="57"/>
      <c r="G91" s="57"/>
    </row>
    <row r="92" spans="1:7">
      <c r="A92" s="38" t="s">
        <v>79</v>
      </c>
      <c r="B92" s="107">
        <f>SUM(B78:B91)</f>
        <v>0</v>
      </c>
      <c r="C92" s="108"/>
      <c r="D92" s="107">
        <v>0</v>
      </c>
      <c r="E92" s="57"/>
      <c r="F92" s="57"/>
      <c r="G92" s="57"/>
    </row>
    <row r="93" spans="1:7">
      <c r="A93" s="38"/>
      <c r="B93" s="109"/>
      <c r="C93" s="109"/>
      <c r="D93" s="109"/>
      <c r="E93" s="57"/>
      <c r="G93" s="57"/>
    </row>
    <row r="94" spans="1:7">
      <c r="A94" s="38" t="s">
        <v>80</v>
      </c>
      <c r="B94" s="112">
        <f>B75+B92</f>
        <v>335262</v>
      </c>
      <c r="C94" s="108"/>
      <c r="D94" s="112">
        <v>523412</v>
      </c>
      <c r="E94" s="57"/>
      <c r="F94" s="57"/>
      <c r="G94" s="106"/>
    </row>
    <row r="95" spans="1:7">
      <c r="A95" s="38"/>
      <c r="B95" s="41"/>
      <c r="C95" s="41"/>
      <c r="D95" s="41"/>
      <c r="E95" s="57"/>
      <c r="G95" s="57"/>
    </row>
    <row r="96" spans="1:7">
      <c r="A96" s="38" t="s">
        <v>81</v>
      </c>
      <c r="B96" s="41"/>
      <c r="C96" s="41"/>
      <c r="D96" s="41"/>
      <c r="E96" s="57"/>
      <c r="G96" s="57"/>
    </row>
    <row r="97" spans="1:7">
      <c r="A97" s="38" t="s">
        <v>82</v>
      </c>
      <c r="B97" s="104">
        <v>100000</v>
      </c>
      <c r="C97" s="41"/>
      <c r="D97" s="104">
        <v>100000</v>
      </c>
      <c r="E97" s="57"/>
      <c r="G97" s="57"/>
    </row>
    <row r="98" spans="1:7">
      <c r="A98" s="38" t="s">
        <v>83</v>
      </c>
      <c r="B98" s="104">
        <v>0</v>
      </c>
      <c r="C98" s="41"/>
      <c r="D98" s="104">
        <v>0</v>
      </c>
      <c r="E98" s="57"/>
      <c r="G98" s="57"/>
    </row>
    <row r="99" spans="1:7">
      <c r="A99" s="38" t="s">
        <v>84</v>
      </c>
      <c r="B99" s="104">
        <v>0</v>
      </c>
      <c r="C99" s="41"/>
      <c r="D99" s="104">
        <v>0</v>
      </c>
      <c r="E99" s="57"/>
      <c r="F99" s="71"/>
      <c r="G99" s="57"/>
    </row>
    <row r="100" spans="1:7">
      <c r="A100" s="38" t="s">
        <v>85</v>
      </c>
      <c r="B100" s="34"/>
      <c r="C100" s="41"/>
      <c r="D100" s="41"/>
      <c r="E100" s="57"/>
      <c r="F100" s="71"/>
      <c r="G100" s="57"/>
    </row>
    <row r="101" spans="1:7">
      <c r="A101" s="69" t="s">
        <v>86</v>
      </c>
      <c r="B101" s="104">
        <v>0</v>
      </c>
      <c r="C101" s="41"/>
      <c r="D101" s="104">
        <v>0</v>
      </c>
      <c r="E101" s="57"/>
      <c r="F101" s="71"/>
      <c r="G101" s="57"/>
    </row>
    <row r="102" spans="1:7">
      <c r="A102" s="69" t="s">
        <v>87</v>
      </c>
      <c r="B102" s="104">
        <v>0</v>
      </c>
      <c r="C102" s="41"/>
      <c r="D102" s="104">
        <v>0</v>
      </c>
      <c r="E102" s="57"/>
      <c r="F102" s="71"/>
      <c r="G102" s="57"/>
    </row>
    <row r="103" spans="1:7">
      <c r="A103" s="69" t="s">
        <v>85</v>
      </c>
      <c r="B103" s="104">
        <v>0</v>
      </c>
      <c r="C103" s="41"/>
      <c r="D103" s="104">
        <v>0</v>
      </c>
      <c r="E103" s="57"/>
      <c r="F103" s="71"/>
      <c r="G103" s="57"/>
    </row>
    <row r="104" spans="1:7">
      <c r="A104" s="69" t="s">
        <v>88</v>
      </c>
      <c r="B104" s="104">
        <v>0</v>
      </c>
      <c r="C104" s="41"/>
      <c r="D104" s="104">
        <v>0</v>
      </c>
      <c r="E104" s="57"/>
      <c r="F104" s="71"/>
      <c r="G104" s="57"/>
    </row>
    <row r="105" spans="1:7">
      <c r="A105" s="38" t="s">
        <v>89</v>
      </c>
      <c r="B105" s="113">
        <v>8958222</v>
      </c>
      <c r="C105" s="41"/>
      <c r="D105" s="227">
        <v>8958222</v>
      </c>
      <c r="E105" s="57"/>
      <c r="F105" s="71"/>
      <c r="G105" s="57"/>
    </row>
    <row r="106" spans="1:7">
      <c r="A106" s="38" t="s">
        <v>90</v>
      </c>
      <c r="B106" s="113">
        <f>+'Pasqyra e perfom. (natyra)'!B57</f>
        <v>5083335</v>
      </c>
      <c r="C106" s="41"/>
      <c r="D106" s="227">
        <v>5793160</v>
      </c>
      <c r="E106" s="57"/>
      <c r="F106" s="71"/>
      <c r="G106" s="57"/>
    </row>
    <row r="107" spans="1:7" ht="18" customHeight="1">
      <c r="A107" s="38" t="s">
        <v>91</v>
      </c>
      <c r="B107" s="47">
        <f>SUM(B97:B106)</f>
        <v>14141557</v>
      </c>
      <c r="C107" s="48"/>
      <c r="D107" s="47">
        <v>14851382</v>
      </c>
      <c r="E107" s="57"/>
      <c r="G107" s="57"/>
    </row>
    <row r="108" spans="1:7">
      <c r="A108" s="40" t="s">
        <v>92</v>
      </c>
      <c r="B108" s="104"/>
      <c r="C108" s="41"/>
      <c r="D108" s="104"/>
      <c r="E108" s="57"/>
      <c r="G108" s="57"/>
    </row>
    <row r="109" spans="1:7">
      <c r="A109" s="38" t="s">
        <v>93</v>
      </c>
      <c r="B109" s="112">
        <f>SUM(B107:B108)</f>
        <v>14141557</v>
      </c>
      <c r="C109" s="108"/>
      <c r="D109" s="112">
        <v>14851382</v>
      </c>
      <c r="E109" s="57"/>
      <c r="F109" s="57"/>
      <c r="G109" s="57"/>
    </row>
    <row r="110" spans="1:7">
      <c r="A110" s="38"/>
      <c r="B110" s="41"/>
      <c r="C110" s="41"/>
      <c r="D110" s="41"/>
      <c r="E110" s="57"/>
      <c r="F110" s="78"/>
      <c r="G110" s="57"/>
    </row>
    <row r="111" spans="1:7">
      <c r="A111" s="114" t="s">
        <v>94</v>
      </c>
      <c r="B111" s="110">
        <f>B94+B109</f>
        <v>14476819</v>
      </c>
      <c r="C111" s="108"/>
      <c r="D111" s="110">
        <v>15374794</v>
      </c>
      <c r="E111" s="57"/>
      <c r="G111" s="57"/>
    </row>
    <row r="112" spans="1:7">
      <c r="A112" s="115"/>
      <c r="B112" s="116"/>
      <c r="C112" s="116"/>
      <c r="D112" s="116"/>
      <c r="E112" s="116"/>
      <c r="F112" s="78"/>
    </row>
    <row r="113" spans="1:5">
      <c r="A113" s="58" t="s">
        <v>95</v>
      </c>
      <c r="B113" s="61">
        <f>B57-B111</f>
        <v>0</v>
      </c>
      <c r="C113" s="117"/>
      <c r="D113" s="117">
        <f>D57-D111</f>
        <v>0</v>
      </c>
      <c r="E113" s="92"/>
    </row>
    <row r="114" spans="1:5">
      <c r="A114" s="92"/>
      <c r="B114" s="92"/>
      <c r="C114" s="92"/>
      <c r="D114" s="92"/>
      <c r="E114" s="92"/>
    </row>
    <row r="115" spans="1:5">
      <c r="A115" s="92"/>
      <c r="B115" s="92"/>
      <c r="C115" s="92"/>
      <c r="D115" s="92"/>
      <c r="E115" s="92"/>
    </row>
    <row r="116" spans="1:5" ht="23.45" customHeight="1">
      <c r="A116" s="242" t="s">
        <v>96</v>
      </c>
      <c r="B116" s="242"/>
      <c r="C116" s="242"/>
      <c r="D116" s="242"/>
      <c r="E116" s="92"/>
    </row>
    <row r="117" spans="1:5">
      <c r="A117" s="92"/>
      <c r="B117" s="92"/>
      <c r="C117" s="92"/>
      <c r="D117" s="92"/>
      <c r="E117" s="92"/>
    </row>
    <row r="118" spans="1:5">
      <c r="A118" s="92"/>
      <c r="B118" s="92"/>
      <c r="C118" s="92"/>
      <c r="D118" s="92"/>
      <c r="E118" s="92"/>
    </row>
    <row r="119" spans="1:5">
      <c r="A119" s="92"/>
      <c r="B119" s="92"/>
      <c r="C119" s="92"/>
      <c r="D119" s="92"/>
      <c r="E119" s="92"/>
    </row>
    <row r="120" spans="1:5">
      <c r="A120" s="92"/>
      <c r="B120" s="92"/>
      <c r="C120" s="92"/>
      <c r="D120" s="92"/>
      <c r="E120" s="92"/>
    </row>
    <row r="121" spans="1:5">
      <c r="A121" s="92"/>
      <c r="B121" s="92"/>
      <c r="C121" s="92"/>
      <c r="D121" s="92"/>
      <c r="E121" s="92"/>
    </row>
    <row r="122" spans="1:5">
      <c r="A122" s="92"/>
      <c r="B122" s="92"/>
      <c r="C122" s="92"/>
      <c r="D122" s="92"/>
      <c r="E122" s="92"/>
    </row>
    <row r="123" spans="1:5">
      <c r="A123" s="92"/>
      <c r="B123" s="116"/>
      <c r="C123" s="116"/>
      <c r="D123" s="116"/>
      <c r="E123" s="116"/>
    </row>
    <row r="124" spans="1:5">
      <c r="A124" s="92"/>
      <c r="B124" s="116"/>
      <c r="C124" s="116"/>
      <c r="D124" s="116"/>
      <c r="E124" s="116"/>
    </row>
    <row r="125" spans="1:5">
      <c r="A125" s="92"/>
      <c r="B125" s="116"/>
      <c r="C125" s="116"/>
      <c r="D125" s="116"/>
      <c r="E125" s="116"/>
    </row>
    <row r="126" spans="1:5">
      <c r="A126" s="92"/>
      <c r="B126" s="116"/>
      <c r="C126" s="116"/>
      <c r="D126" s="116"/>
      <c r="E126" s="116"/>
    </row>
    <row r="127" spans="1:5">
      <c r="A127" s="92"/>
      <c r="B127" s="116"/>
      <c r="C127" s="116"/>
      <c r="D127" s="116"/>
      <c r="E127" s="116"/>
    </row>
    <row r="128" spans="1:5">
      <c r="A128" s="92"/>
      <c r="B128" s="116"/>
      <c r="C128" s="116"/>
      <c r="D128" s="116"/>
      <c r="E128" s="116"/>
    </row>
  </sheetData>
  <mergeCells count="1">
    <mergeCell ref="A116:D116"/>
  </mergeCells>
  <pageMargins left="0.31458333333333299" right="0.196527777777778" top="0.51180555555555596" bottom="0.43263888888888902" header="0.31458333333333299" footer="0.196527777777778"/>
  <pageSetup scale="85" orientation="portrait" r:id="rId1"/>
</worksheet>
</file>

<file path=xl/worksheets/sheet3.xml><?xml version="1.0" encoding="utf-8"?>
<worksheet xmlns="http://schemas.openxmlformats.org/spreadsheetml/2006/main" xmlns:r="http://schemas.openxmlformats.org/officeDocument/2006/relationships">
  <sheetPr codeName="Sheet3">
    <tabColor rgb="FF92D050"/>
    <pageSetUpPr fitToPage="1"/>
  </sheetPr>
  <dimension ref="A1:L65"/>
  <sheetViews>
    <sheetView tabSelected="1" zoomScale="80" zoomScaleNormal="80" workbookViewId="0">
      <selection activeCell="D57" sqref="D57"/>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6" width="44.42578125" style="31" customWidth="1"/>
    <col min="7" max="9" width="14.140625" style="31" customWidth="1"/>
    <col min="10" max="10" width="12.5703125" style="31" customWidth="1"/>
    <col min="11" max="11" width="11.42578125" style="31" customWidth="1"/>
    <col min="12" max="12" width="10.28515625" style="31" customWidth="1"/>
    <col min="13" max="16384" width="9.140625" style="31"/>
  </cols>
  <sheetData>
    <row r="1" spans="1:12">
      <c r="A1" s="2" t="str">
        <f>'Paqyra e pozicionit financiar'!A1</f>
        <v>Pasqyrat financiare te vitit 2024</v>
      </c>
    </row>
    <row r="2" spans="1:12">
      <c r="A2" s="143" t="str">
        <f>'Paqyra e pozicionit financiar'!A2</f>
        <v>KEI-AL Auditing Shpk</v>
      </c>
    </row>
    <row r="3" spans="1:12">
      <c r="A3" s="143" t="str">
        <f>'Paqyra e pozicionit financiar'!A3</f>
        <v>L37023201C</v>
      </c>
    </row>
    <row r="4" spans="1:12">
      <c r="A4" s="3" t="s">
        <v>8</v>
      </c>
    </row>
    <row r="5" spans="1:12">
      <c r="A5" s="2" t="s">
        <v>97</v>
      </c>
      <c r="B5" s="31"/>
      <c r="C5" s="31"/>
      <c r="D5" s="31"/>
      <c r="E5" s="31"/>
    </row>
    <row r="6" spans="1:12">
      <c r="A6" s="33"/>
      <c r="B6" s="35" t="s">
        <v>10</v>
      </c>
      <c r="C6" s="35"/>
      <c r="D6" s="35" t="s">
        <v>10</v>
      </c>
      <c r="E6" s="35"/>
      <c r="F6" s="57"/>
    </row>
    <row r="7" spans="1:12">
      <c r="A7" s="33"/>
      <c r="B7" s="35" t="s">
        <v>11</v>
      </c>
      <c r="C7" s="35"/>
      <c r="D7" s="35" t="s">
        <v>12</v>
      </c>
      <c r="E7" s="35"/>
      <c r="G7" s="93"/>
      <c r="H7" s="93"/>
      <c r="I7" s="93"/>
      <c r="J7" s="93"/>
      <c r="K7" s="93"/>
    </row>
    <row r="8" spans="1:12">
      <c r="A8" s="37"/>
      <c r="B8" s="33"/>
      <c r="C8" s="33"/>
      <c r="D8" s="33"/>
      <c r="E8" s="33"/>
    </row>
    <row r="9" spans="1:12">
      <c r="A9" s="38" t="s">
        <v>98</v>
      </c>
      <c r="B9" s="66"/>
      <c r="C9" s="67"/>
      <c r="D9" s="66"/>
      <c r="E9" s="68"/>
    </row>
    <row r="10" spans="1:12">
      <c r="A10" s="69" t="s">
        <v>99</v>
      </c>
      <c r="B10" s="70">
        <v>13833398</v>
      </c>
      <c r="C10" s="67"/>
      <c r="D10" s="70">
        <v>13924444</v>
      </c>
      <c r="E10" s="68"/>
      <c r="K10" s="94"/>
      <c r="L10" s="94"/>
    </row>
    <row r="11" spans="1:12">
      <c r="A11" s="69" t="s">
        <v>100</v>
      </c>
      <c r="B11" s="70">
        <v>0</v>
      </c>
      <c r="C11" s="67"/>
      <c r="D11" s="70">
        <v>0</v>
      </c>
      <c r="E11" s="68"/>
      <c r="K11" s="95"/>
      <c r="L11" s="95"/>
    </row>
    <row r="12" spans="1:12">
      <c r="A12" s="69" t="s">
        <v>101</v>
      </c>
      <c r="B12" s="70">
        <v>0</v>
      </c>
      <c r="C12" s="67"/>
      <c r="D12" s="70">
        <v>0</v>
      </c>
      <c r="E12" s="68"/>
      <c r="J12" s="96"/>
      <c r="K12" s="96"/>
      <c r="L12" s="96"/>
    </row>
    <row r="13" spans="1:12">
      <c r="A13" s="69" t="s">
        <v>102</v>
      </c>
      <c r="B13" s="70">
        <v>0</v>
      </c>
      <c r="C13" s="67"/>
      <c r="D13" s="70">
        <v>0</v>
      </c>
      <c r="E13" s="68"/>
    </row>
    <row r="14" spans="1:12">
      <c r="A14" s="69" t="s">
        <v>103</v>
      </c>
      <c r="B14" s="70">
        <v>0</v>
      </c>
      <c r="C14" s="67"/>
      <c r="D14" s="70">
        <v>0</v>
      </c>
      <c r="E14" s="68"/>
    </row>
    <row r="15" spans="1:12">
      <c r="A15" s="38" t="s">
        <v>104</v>
      </c>
      <c r="B15" s="70">
        <v>0</v>
      </c>
      <c r="C15" s="67"/>
      <c r="D15" s="70">
        <v>0</v>
      </c>
      <c r="E15" s="68"/>
    </row>
    <row r="16" spans="1:12">
      <c r="A16" s="38" t="s">
        <v>105</v>
      </c>
      <c r="B16" s="70">
        <v>0</v>
      </c>
      <c r="C16" s="67"/>
      <c r="D16" s="70">
        <v>0</v>
      </c>
      <c r="E16" s="68"/>
    </row>
    <row r="17" spans="1:11">
      <c r="A17" s="38" t="s">
        <v>106</v>
      </c>
      <c r="B17" s="70">
        <v>0</v>
      </c>
      <c r="C17" s="67"/>
      <c r="D17" s="70">
        <v>0</v>
      </c>
      <c r="E17" s="68"/>
      <c r="K17" s="73"/>
    </row>
    <row r="18" spans="1:11">
      <c r="A18" s="38" t="s">
        <v>107</v>
      </c>
      <c r="B18" s="66"/>
      <c r="C18" s="67"/>
      <c r="D18" s="66"/>
      <c r="E18" s="68"/>
      <c r="K18" s="73"/>
    </row>
    <row r="19" spans="1:11">
      <c r="A19" s="69" t="s">
        <v>107</v>
      </c>
      <c r="B19" s="70">
        <v>0</v>
      </c>
      <c r="C19" s="67"/>
      <c r="D19" s="70">
        <v>0</v>
      </c>
      <c r="E19" s="68"/>
      <c r="K19" s="73"/>
    </row>
    <row r="20" spans="1:11">
      <c r="A20" s="69" t="s">
        <v>108</v>
      </c>
      <c r="B20" s="72">
        <v>-1081739</v>
      </c>
      <c r="C20" s="67"/>
      <c r="D20" s="70">
        <v>-944243</v>
      </c>
      <c r="E20" s="68"/>
      <c r="K20" s="73"/>
    </row>
    <row r="21" spans="1:11">
      <c r="A21" s="38" t="s">
        <v>109</v>
      </c>
      <c r="B21" s="66"/>
      <c r="C21" s="67"/>
      <c r="D21" s="66"/>
      <c r="E21" s="68"/>
      <c r="K21" s="73"/>
    </row>
    <row r="22" spans="1:11">
      <c r="A22" s="69" t="s">
        <v>110</v>
      </c>
      <c r="B22" s="70">
        <v>-5154595</v>
      </c>
      <c r="C22" s="67"/>
      <c r="D22" s="70">
        <v>-4904079</v>
      </c>
      <c r="E22" s="68"/>
      <c r="K22" s="73"/>
    </row>
    <row r="23" spans="1:11">
      <c r="A23" s="69" t="s">
        <v>111</v>
      </c>
      <c r="B23" s="70">
        <v>-860817</v>
      </c>
      <c r="C23" s="67"/>
      <c r="D23" s="70">
        <v>-818981</v>
      </c>
      <c r="E23" s="68"/>
      <c r="K23" s="73"/>
    </row>
    <row r="24" spans="1:11">
      <c r="A24" s="69" t="s">
        <v>112</v>
      </c>
      <c r="B24" s="70">
        <v>0</v>
      </c>
      <c r="C24" s="67"/>
      <c r="D24" s="70">
        <v>0</v>
      </c>
      <c r="E24" s="68"/>
      <c r="K24" s="73"/>
    </row>
    <row r="25" spans="1:11">
      <c r="A25" s="38" t="s">
        <v>113</v>
      </c>
      <c r="B25" s="70">
        <v>0</v>
      </c>
      <c r="C25" s="67"/>
      <c r="D25" s="70">
        <v>0</v>
      </c>
      <c r="E25" s="68"/>
      <c r="K25" s="73"/>
    </row>
    <row r="26" spans="1:11">
      <c r="A26" s="38" t="s">
        <v>114</v>
      </c>
      <c r="B26" s="70">
        <v>-906039</v>
      </c>
      <c r="C26" s="67"/>
      <c r="D26" s="70">
        <v>-1014315</v>
      </c>
      <c r="E26" s="68"/>
      <c r="K26" s="73"/>
    </row>
    <row r="27" spans="1:11">
      <c r="A27" s="38" t="s">
        <v>115</v>
      </c>
      <c r="B27" s="70">
        <v>-731780</v>
      </c>
      <c r="C27" s="67"/>
      <c r="D27" s="70">
        <v>-433742</v>
      </c>
      <c r="E27" s="68"/>
      <c r="K27" s="73"/>
    </row>
    <row r="28" spans="1:11">
      <c r="A28" s="38" t="s">
        <v>116</v>
      </c>
      <c r="B28" s="66"/>
      <c r="C28" s="67"/>
      <c r="D28" s="66"/>
      <c r="E28" s="68"/>
      <c r="K28" s="73"/>
    </row>
    <row r="29" spans="1:11" ht="15" customHeight="1">
      <c r="A29" s="69" t="s">
        <v>117</v>
      </c>
      <c r="B29" s="70">
        <v>0</v>
      </c>
      <c r="C29" s="67"/>
      <c r="D29" s="70">
        <v>0</v>
      </c>
      <c r="E29" s="68"/>
      <c r="K29" s="73"/>
    </row>
    <row r="30" spans="1:11" ht="15" customHeight="1">
      <c r="A30" s="69" t="s">
        <v>118</v>
      </c>
      <c r="B30" s="70">
        <v>0</v>
      </c>
      <c r="C30" s="67"/>
      <c r="D30" s="70">
        <v>0</v>
      </c>
      <c r="E30" s="68"/>
      <c r="K30" s="73"/>
    </row>
    <row r="31" spans="1:11" ht="15" customHeight="1">
      <c r="A31" s="69" t="s">
        <v>119</v>
      </c>
      <c r="B31" s="70">
        <v>0</v>
      </c>
      <c r="C31" s="67"/>
      <c r="D31" s="70">
        <v>0</v>
      </c>
      <c r="E31" s="68"/>
      <c r="K31" s="73"/>
    </row>
    <row r="32" spans="1:11" ht="15" customHeight="1">
      <c r="A32" s="69" t="s">
        <v>120</v>
      </c>
      <c r="B32" s="70">
        <v>0</v>
      </c>
      <c r="C32" s="67"/>
      <c r="D32" s="70">
        <v>0</v>
      </c>
      <c r="E32" s="68"/>
      <c r="K32" s="73"/>
    </row>
    <row r="33" spans="1:11" ht="15" customHeight="1">
      <c r="A33" s="69" t="s">
        <v>121</v>
      </c>
      <c r="B33" s="70">
        <v>0</v>
      </c>
      <c r="C33" s="67"/>
      <c r="D33" s="70">
        <v>0</v>
      </c>
      <c r="E33" s="68"/>
      <c r="K33" s="73"/>
    </row>
    <row r="34" spans="1:11" ht="15" customHeight="1">
      <c r="A34" s="69" t="s">
        <v>122</v>
      </c>
      <c r="B34" s="70">
        <v>0</v>
      </c>
      <c r="C34" s="67"/>
      <c r="D34" s="70">
        <v>0</v>
      </c>
      <c r="E34" s="68"/>
      <c r="K34" s="73"/>
    </row>
    <row r="35" spans="1:11">
      <c r="A35" s="38" t="s">
        <v>123</v>
      </c>
      <c r="B35" s="70">
        <v>0</v>
      </c>
      <c r="C35" s="67"/>
      <c r="D35" s="70">
        <v>0</v>
      </c>
      <c r="E35" s="68"/>
      <c r="F35" s="71"/>
      <c r="G35" s="71"/>
      <c r="H35" s="71"/>
      <c r="I35"/>
      <c r="J35" s="71"/>
      <c r="K35" s="73"/>
    </row>
    <row r="36" spans="1:11">
      <c r="A36" s="38" t="s">
        <v>124</v>
      </c>
      <c r="B36" s="66"/>
      <c r="C36" s="67"/>
      <c r="D36" s="66"/>
      <c r="E36" s="68"/>
      <c r="F36" s="71"/>
      <c r="G36" s="71"/>
      <c r="H36" s="71"/>
      <c r="I36"/>
      <c r="J36" s="71"/>
      <c r="K36" s="73"/>
    </row>
    <row r="37" spans="1:11">
      <c r="A37" s="69" t="s">
        <v>125</v>
      </c>
      <c r="B37" s="70">
        <v>0</v>
      </c>
      <c r="C37" s="67"/>
      <c r="D37" s="70">
        <v>0</v>
      </c>
      <c r="E37" s="68"/>
      <c r="F37" s="71"/>
      <c r="H37" s="74"/>
      <c r="I37"/>
      <c r="J37" s="71"/>
      <c r="K37" s="73"/>
    </row>
    <row r="38" spans="1:11">
      <c r="A38" s="69" t="s">
        <v>126</v>
      </c>
      <c r="B38" s="70">
        <v>0</v>
      </c>
      <c r="C38" s="67"/>
      <c r="D38" s="70">
        <v>0</v>
      </c>
      <c r="E38" s="68"/>
      <c r="F38" s="71"/>
      <c r="G38" s="75"/>
      <c r="H38" s="74"/>
      <c r="I38"/>
      <c r="J38" s="71"/>
      <c r="K38" s="73"/>
    </row>
    <row r="39" spans="1:11">
      <c r="A39" s="69" t="s">
        <v>127</v>
      </c>
      <c r="B39" s="70">
        <v>-15093</v>
      </c>
      <c r="C39" s="67"/>
      <c r="D39" s="70">
        <v>-15924</v>
      </c>
      <c r="E39" s="68"/>
      <c r="F39" s="71"/>
      <c r="G39" s="71"/>
      <c r="H39" s="71"/>
      <c r="I39"/>
      <c r="J39" s="71"/>
      <c r="K39" s="73"/>
    </row>
    <row r="40" spans="1:11">
      <c r="A40" s="38" t="s">
        <v>128</v>
      </c>
      <c r="B40" s="70">
        <v>0</v>
      </c>
      <c r="C40" s="67"/>
      <c r="D40" s="70">
        <v>0</v>
      </c>
      <c r="E40" s="68"/>
      <c r="F40" s="71"/>
      <c r="G40" s="71"/>
      <c r="H40" s="71"/>
      <c r="I40"/>
      <c r="J40" s="71"/>
      <c r="K40" s="73"/>
    </row>
    <row r="41" spans="1:11">
      <c r="A41" s="76" t="s">
        <v>129</v>
      </c>
      <c r="B41" s="70">
        <v>0</v>
      </c>
      <c r="C41" s="67"/>
      <c r="D41" s="70">
        <v>0</v>
      </c>
      <c r="E41" s="68"/>
      <c r="F41" s="71"/>
      <c r="H41" s="71"/>
      <c r="I41"/>
      <c r="J41" s="71"/>
    </row>
    <row r="42" spans="1:11">
      <c r="A42" s="38" t="s">
        <v>130</v>
      </c>
      <c r="B42" s="77">
        <f>SUM(B9:B41)</f>
        <v>5083335</v>
      </c>
      <c r="C42" s="26"/>
      <c r="D42" s="77">
        <v>5793160</v>
      </c>
      <c r="E42" s="68"/>
      <c r="F42" s="71"/>
      <c r="G42" s="71"/>
    </row>
    <row r="43" spans="1:11">
      <c r="A43" s="38" t="s">
        <v>131</v>
      </c>
      <c r="B43" s="26"/>
      <c r="C43" s="26"/>
      <c r="D43" s="26"/>
      <c r="E43" s="68"/>
      <c r="F43" s="71"/>
      <c r="G43" s="71"/>
      <c r="H43" s="71"/>
      <c r="I43"/>
      <c r="J43" s="71"/>
    </row>
    <row r="44" spans="1:11">
      <c r="A44" s="69" t="s">
        <v>132</v>
      </c>
      <c r="B44" s="70"/>
      <c r="C44" s="67"/>
      <c r="D44" s="70"/>
      <c r="E44" s="68"/>
      <c r="F44" s="71"/>
    </row>
    <row r="45" spans="1:11">
      <c r="A45" s="69" t="s">
        <v>133</v>
      </c>
      <c r="B45" s="70"/>
      <c r="C45" s="67"/>
      <c r="D45" s="70"/>
      <c r="E45" s="68"/>
      <c r="F45" s="71"/>
      <c r="G45" s="71"/>
    </row>
    <row r="46" spans="1:11">
      <c r="A46" s="69" t="s">
        <v>134</v>
      </c>
      <c r="B46" s="70"/>
      <c r="C46" s="67"/>
      <c r="D46" s="70"/>
      <c r="E46" s="68"/>
      <c r="F46" s="71"/>
    </row>
    <row r="47" spans="1:11">
      <c r="A47" s="38" t="s">
        <v>135</v>
      </c>
      <c r="B47" s="77">
        <f>SUM(B42:B46)</f>
        <v>5083335</v>
      </c>
      <c r="C47" s="26"/>
      <c r="D47" s="77">
        <v>5793160</v>
      </c>
      <c r="E47" s="68"/>
      <c r="F47" s="71"/>
      <c r="G47" s="65"/>
      <c r="H47" s="74"/>
    </row>
    <row r="48" spans="1:11">
      <c r="A48" s="79"/>
      <c r="B48" s="80"/>
      <c r="C48" s="80"/>
      <c r="D48" s="80"/>
      <c r="E48" s="68"/>
      <c r="F48" s="71"/>
      <c r="G48" s="65"/>
      <c r="H48" s="74"/>
    </row>
    <row r="49" spans="1:8">
      <c r="A49" s="7" t="s">
        <v>136</v>
      </c>
      <c r="B49" s="81"/>
      <c r="C49" s="81"/>
      <c r="D49" s="81"/>
      <c r="E49" s="68"/>
      <c r="F49" s="71"/>
      <c r="G49" s="75"/>
      <c r="H49" s="74"/>
    </row>
    <row r="50" spans="1:8">
      <c r="A50" s="69" t="s">
        <v>137</v>
      </c>
      <c r="B50" s="82"/>
      <c r="C50" s="81"/>
      <c r="D50" s="82"/>
      <c r="E50" s="68"/>
      <c r="F50" s="71"/>
      <c r="H50" s="78"/>
    </row>
    <row r="51" spans="1:8">
      <c r="A51" s="69" t="s">
        <v>138</v>
      </c>
      <c r="B51" s="82"/>
      <c r="C51" s="81"/>
      <c r="D51" s="82"/>
      <c r="E51" s="68"/>
      <c r="F51" s="71"/>
    </row>
    <row r="52" spans="1:8">
      <c r="A52" s="69" t="s">
        <v>139</v>
      </c>
      <c r="B52" s="82"/>
      <c r="C52" s="81"/>
      <c r="D52" s="82"/>
      <c r="E52" s="68"/>
    </row>
    <row r="53" spans="1:8" ht="15" customHeight="1">
      <c r="A53" s="69" t="s">
        <v>140</v>
      </c>
      <c r="B53" s="82"/>
      <c r="C53" s="81"/>
      <c r="D53" s="82"/>
      <c r="E53" s="68"/>
    </row>
    <row r="54" spans="1:8">
      <c r="A54" s="83" t="s">
        <v>141</v>
      </c>
      <c r="B54" s="82"/>
      <c r="C54" s="81"/>
      <c r="D54" s="82"/>
      <c r="E54" s="68"/>
    </row>
    <row r="55" spans="1:8">
      <c r="A55" s="7" t="s">
        <v>142</v>
      </c>
      <c r="B55" s="84">
        <f>SUM(B50:B54)</f>
        <v>0</v>
      </c>
      <c r="C55" s="85"/>
      <c r="D55" s="84">
        <v>0</v>
      </c>
      <c r="E55" s="68"/>
    </row>
    <row r="56" spans="1:8">
      <c r="A56" s="86"/>
      <c r="B56" s="13"/>
      <c r="C56" s="13"/>
      <c r="D56" s="13"/>
      <c r="E56" s="68"/>
    </row>
    <row r="57" spans="1:8">
      <c r="A57" s="7" t="s">
        <v>143</v>
      </c>
      <c r="B57" s="15">
        <f>B47+B55</f>
        <v>5083335</v>
      </c>
      <c r="C57" s="87"/>
      <c r="D57" s="15">
        <v>5793160</v>
      </c>
      <c r="E57" s="68"/>
    </row>
    <row r="58" spans="1:8">
      <c r="A58" s="86"/>
      <c r="B58" s="13"/>
      <c r="C58" s="13"/>
      <c r="D58" s="13"/>
      <c r="E58" s="88"/>
    </row>
    <row r="59" spans="1:8">
      <c r="A59" s="89" t="s">
        <v>144</v>
      </c>
      <c r="B59" s="13"/>
      <c r="C59" s="13"/>
      <c r="D59" s="13"/>
      <c r="E59" s="90"/>
    </row>
    <row r="60" spans="1:8">
      <c r="A60" s="86" t="s">
        <v>145</v>
      </c>
      <c r="B60" s="70"/>
      <c r="C60" s="66"/>
      <c r="D60" s="70">
        <v>0</v>
      </c>
      <c r="E60" s="90"/>
    </row>
    <row r="61" spans="1:8">
      <c r="A61" s="86" t="s">
        <v>146</v>
      </c>
      <c r="B61" s="70"/>
      <c r="C61" s="66"/>
      <c r="D61" s="70">
        <v>0</v>
      </c>
      <c r="E61" s="90"/>
    </row>
    <row r="62" spans="1:8">
      <c r="A62" s="91"/>
      <c r="B62" s="90"/>
      <c r="C62" s="90"/>
      <c r="D62" s="90"/>
      <c r="E62" s="90"/>
    </row>
    <row r="63" spans="1:8">
      <c r="A63" s="91"/>
      <c r="B63" s="90"/>
      <c r="C63" s="90"/>
      <c r="D63" s="90"/>
      <c r="E63" s="90"/>
    </row>
    <row r="64" spans="1:8">
      <c r="A64" s="172" t="s">
        <v>147</v>
      </c>
      <c r="B64" s="173"/>
      <c r="C64" s="90"/>
      <c r="D64" s="90"/>
      <c r="E64" s="90"/>
    </row>
    <row r="65" spans="1:5">
      <c r="A65" s="97"/>
      <c r="B65" s="98"/>
      <c r="C65" s="98"/>
      <c r="D65" s="98"/>
      <c r="E65" s="98"/>
    </row>
  </sheetData>
  <pageMargins left="0.39305555555555599" right="0.35416666666666702" top="0.74791666666666701" bottom="0.47222222222222199" header="0.31458333333333299" footer="0.31458333333333299"/>
  <pageSetup scale="71" orientation="portrait" r:id="rId1"/>
</worksheet>
</file>

<file path=xl/worksheets/sheet4.xml><?xml version="1.0" encoding="utf-8"?>
<worksheet xmlns="http://schemas.openxmlformats.org/spreadsheetml/2006/main" xmlns:r="http://schemas.openxmlformats.org/officeDocument/2006/relationships">
  <sheetPr codeName="Sheet4">
    <tabColor theme="4" tint="0.59999389629810485"/>
    <pageSetUpPr fitToPage="1"/>
  </sheetPr>
  <dimension ref="A1:G75"/>
  <sheetViews>
    <sheetView zoomScale="90" zoomScaleNormal="90" workbookViewId="0">
      <selection activeCell="B62" sqref="B62"/>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tr">
        <f>'Paqyra e pozicionit financiar'!A1</f>
        <v>Pasqyrat financiare te vitit 2024</v>
      </c>
    </row>
    <row r="2" spans="1:6">
      <c r="A2" s="143" t="str">
        <f>'Paqyra e pozicionit financiar'!A2</f>
        <v>KEI-AL Auditing Shpk</v>
      </c>
    </row>
    <row r="3" spans="1:6">
      <c r="A3" s="143" t="str">
        <f>'Paqyra e pozicionit financiar'!A3</f>
        <v>L37023201C</v>
      </c>
    </row>
    <row r="4" spans="1:6">
      <c r="A4" s="3" t="s">
        <v>8</v>
      </c>
    </row>
    <row r="5" spans="1:6">
      <c r="A5" s="2" t="s">
        <v>148</v>
      </c>
      <c r="B5" s="33"/>
      <c r="C5" s="33"/>
      <c r="D5" s="34"/>
    </row>
    <row r="6" spans="1:6">
      <c r="A6" s="3"/>
      <c r="B6" s="33"/>
      <c r="C6" s="33"/>
      <c r="D6" s="34"/>
    </row>
    <row r="7" spans="1:6">
      <c r="A7" s="243"/>
      <c r="B7" s="35" t="s">
        <v>10</v>
      </c>
      <c r="C7" s="35"/>
      <c r="D7" s="36" t="s">
        <v>10</v>
      </c>
    </row>
    <row r="8" spans="1:6" ht="14.1" customHeight="1">
      <c r="A8" s="243"/>
      <c r="B8" s="35" t="s">
        <v>11</v>
      </c>
      <c r="C8" s="35"/>
      <c r="D8" s="36" t="s">
        <v>12</v>
      </c>
    </row>
    <row r="9" spans="1:6" ht="14.1" customHeight="1">
      <c r="A9" s="37"/>
      <c r="B9" s="33"/>
      <c r="C9" s="33"/>
      <c r="D9" s="34"/>
    </row>
    <row r="10" spans="1:6" ht="14.1" customHeight="1">
      <c r="A10" s="38" t="s">
        <v>149</v>
      </c>
      <c r="B10" s="39"/>
      <c r="C10" s="39"/>
      <c r="D10" s="34"/>
    </row>
    <row r="11" spans="1:6" ht="14.1" customHeight="1">
      <c r="A11" s="40" t="s">
        <v>150</v>
      </c>
      <c r="B11" s="41">
        <f>+'Pasqyra e perfom. (natyra)'!B42</f>
        <v>5083335</v>
      </c>
      <c r="C11" s="41"/>
      <c r="D11" s="34">
        <f>+'Pasqyra e perfom. (natyra)'!D42</f>
        <v>5793160</v>
      </c>
      <c r="F11" s="42"/>
    </row>
    <row r="12" spans="1:6" ht="14.1" customHeight="1">
      <c r="A12" s="43" t="s">
        <v>151</v>
      </c>
      <c r="B12" s="34">
        <v>0</v>
      </c>
      <c r="C12" s="41"/>
      <c r="D12" s="34">
        <v>0</v>
      </c>
      <c r="F12" s="42"/>
    </row>
    <row r="13" spans="1:6" ht="14.1" customHeight="1">
      <c r="A13" s="44" t="s">
        <v>152</v>
      </c>
      <c r="B13" s="34">
        <v>0</v>
      </c>
      <c r="C13" s="41"/>
      <c r="D13" s="34">
        <v>0</v>
      </c>
      <c r="F13" s="42"/>
    </row>
    <row r="14" spans="1:6" ht="14.1" customHeight="1">
      <c r="A14" s="44" t="s">
        <v>153</v>
      </c>
      <c r="B14" s="34">
        <f>+'Pasqyra e perfom. (natyra)'!B44</f>
        <v>0</v>
      </c>
      <c r="C14" s="41"/>
      <c r="D14" s="34">
        <f>+'Pasqyra e perfom. (natyra)'!D44</f>
        <v>0</v>
      </c>
      <c r="F14" s="45"/>
    </row>
    <row r="15" spans="1:6">
      <c r="A15" s="46" t="s">
        <v>114</v>
      </c>
      <c r="B15" s="41">
        <f>-'Pasqyra e perfom. (natyra)'!B26</f>
        <v>906039</v>
      </c>
      <c r="C15" s="41"/>
      <c r="D15" s="34">
        <f>-'Pasqyra e perfom. (natyra)'!D26</f>
        <v>1014315</v>
      </c>
      <c r="F15" s="42"/>
    </row>
    <row r="16" spans="1:6">
      <c r="A16" s="44" t="s">
        <v>113</v>
      </c>
      <c r="B16" s="34">
        <v>0</v>
      </c>
      <c r="C16" s="41"/>
      <c r="D16" s="34">
        <v>0</v>
      </c>
      <c r="F16" s="42"/>
    </row>
    <row r="17" spans="1:6">
      <c r="A17" s="44" t="s">
        <v>154</v>
      </c>
      <c r="B17" s="34">
        <v>0</v>
      </c>
      <c r="C17" s="41"/>
      <c r="D17" s="34">
        <v>0</v>
      </c>
      <c r="F17" s="42"/>
    </row>
    <row r="18" spans="1:6">
      <c r="A18" s="44" t="s">
        <v>155</v>
      </c>
      <c r="B18" s="34">
        <v>0</v>
      </c>
      <c r="C18" s="41"/>
      <c r="D18" s="34">
        <v>0</v>
      </c>
    </row>
    <row r="19" spans="1:6">
      <c r="A19" s="44" t="s">
        <v>156</v>
      </c>
      <c r="B19" s="34">
        <v>0</v>
      </c>
      <c r="C19" s="41"/>
      <c r="D19" s="34">
        <v>0</v>
      </c>
    </row>
    <row r="20" spans="1:6">
      <c r="A20" s="44" t="s">
        <v>157</v>
      </c>
      <c r="B20" s="34">
        <v>0</v>
      </c>
      <c r="C20" s="41"/>
      <c r="D20" s="34">
        <v>0</v>
      </c>
    </row>
    <row r="21" spans="1:6">
      <c r="A21" s="44" t="s">
        <v>158</v>
      </c>
      <c r="B21" s="34">
        <v>0</v>
      </c>
      <c r="C21" s="41"/>
      <c r="D21" s="34">
        <v>0</v>
      </c>
    </row>
    <row r="22" spans="1:6">
      <c r="A22" s="44" t="s">
        <v>159</v>
      </c>
      <c r="B22" s="34">
        <v>0</v>
      </c>
      <c r="C22" s="41"/>
      <c r="D22" s="34">
        <v>0</v>
      </c>
    </row>
    <row r="23" spans="1:6">
      <c r="A23" s="44" t="s">
        <v>159</v>
      </c>
      <c r="B23" s="34">
        <v>0</v>
      </c>
      <c r="C23" s="41"/>
      <c r="D23" s="34">
        <v>0</v>
      </c>
    </row>
    <row r="24" spans="1:6">
      <c r="A24" s="44"/>
      <c r="B24" s="34"/>
      <c r="C24" s="41"/>
      <c r="D24" s="34"/>
    </row>
    <row r="25" spans="1:6" ht="14.1" customHeight="1">
      <c r="A25" s="40" t="s">
        <v>160</v>
      </c>
      <c r="B25" s="34">
        <v>0</v>
      </c>
      <c r="C25" s="41"/>
      <c r="D25" s="34">
        <v>0</v>
      </c>
    </row>
    <row r="26" spans="1:6" ht="14.1" customHeight="1">
      <c r="A26" s="44" t="s">
        <v>161</v>
      </c>
      <c r="B26" s="34">
        <v>0</v>
      </c>
      <c r="C26" s="41"/>
      <c r="D26" s="34">
        <v>0</v>
      </c>
    </row>
    <row r="27" spans="1:6">
      <c r="A27" s="44" t="s">
        <v>162</v>
      </c>
      <c r="B27" s="34">
        <v>0</v>
      </c>
      <c r="C27" s="41"/>
      <c r="D27" s="34">
        <v>0</v>
      </c>
    </row>
    <row r="28" spans="1:6">
      <c r="A28" s="44" t="s">
        <v>163</v>
      </c>
      <c r="B28" s="34">
        <v>0</v>
      </c>
      <c r="C28" s="41"/>
      <c r="D28" s="34">
        <v>0</v>
      </c>
    </row>
    <row r="29" spans="1:6">
      <c r="A29" s="44" t="s">
        <v>159</v>
      </c>
      <c r="B29" s="34">
        <v>0</v>
      </c>
      <c r="C29" s="41"/>
      <c r="D29" s="34">
        <v>0</v>
      </c>
    </row>
    <row r="30" spans="1:6">
      <c r="A30" s="44"/>
      <c r="B30" s="41"/>
      <c r="C30" s="41"/>
      <c r="D30" s="34"/>
    </row>
    <row r="31" spans="1:6" ht="14.1" customHeight="1">
      <c r="A31" s="40" t="s">
        <v>164</v>
      </c>
      <c r="B31" s="41">
        <f>'Paqyra e pozicionit financiar'!D18+'Paqyra e pozicionit financiar'!D19+'Paqyra e pozicionit financiar'!D20+'Paqyra e pozicionit financiar'!D21+'Paqyra e pozicionit financiar'!D22-'Paqyra e pozicionit financiar'!B18-'Paqyra e pozicionit financiar'!B19-'Paqyra e pozicionit financiar'!B20-'Paqyra e pozicionit financiar'!B21-'Paqyra e pozicionit financiar'!B22</f>
        <v>-743045</v>
      </c>
      <c r="C31" s="41"/>
      <c r="D31" s="34">
        <v>-476490</v>
      </c>
    </row>
    <row r="32" spans="1:6">
      <c r="A32" s="44" t="s">
        <v>165</v>
      </c>
      <c r="B32" s="34">
        <v>0</v>
      </c>
      <c r="C32" s="41"/>
      <c r="D32" s="34" t="s">
        <v>334</v>
      </c>
    </row>
    <row r="33" spans="1:7" ht="14.25" customHeight="1">
      <c r="A33" s="44" t="s">
        <v>166</v>
      </c>
      <c r="B33" s="34">
        <v>0</v>
      </c>
      <c r="C33" s="41"/>
      <c r="D33" s="34" t="s">
        <v>334</v>
      </c>
    </row>
    <row r="34" spans="1:7" ht="14.25" customHeight="1">
      <c r="A34" s="44" t="s">
        <v>167</v>
      </c>
      <c r="B34" s="41">
        <f>'Paqyra e pozicionit financiar'!B94-'Paqyra e pozicionit financiar'!D94</f>
        <v>-188150</v>
      </c>
      <c r="C34" s="41"/>
      <c r="D34" s="34">
        <v>113677</v>
      </c>
      <c r="G34" s="32"/>
    </row>
    <row r="35" spans="1:7">
      <c r="A35" s="44" t="s">
        <v>168</v>
      </c>
      <c r="B35" s="41"/>
      <c r="C35" s="41"/>
      <c r="D35" s="34">
        <v>0</v>
      </c>
    </row>
    <row r="36" spans="1:7" ht="14.1" customHeight="1">
      <c r="A36" s="44" t="s">
        <v>169</v>
      </c>
      <c r="B36" s="41"/>
      <c r="C36" s="41"/>
      <c r="D36" s="34">
        <v>0</v>
      </c>
    </row>
    <row r="37" spans="1:7">
      <c r="A37" s="38" t="s">
        <v>170</v>
      </c>
      <c r="B37" s="145">
        <f>SUM(B11:B36)</f>
        <v>5058179</v>
      </c>
      <c r="C37" s="48"/>
      <c r="D37" s="146">
        <f>SUM(D11:D36)</f>
        <v>6444662</v>
      </c>
    </row>
    <row r="38" spans="1:7">
      <c r="A38" s="49"/>
      <c r="B38" s="41"/>
      <c r="C38" s="41"/>
      <c r="D38" s="34"/>
    </row>
    <row r="39" spans="1:7">
      <c r="A39" s="38" t="s">
        <v>171</v>
      </c>
      <c r="B39" s="41"/>
      <c r="C39" s="41"/>
      <c r="D39" s="34"/>
    </row>
    <row r="40" spans="1:7" ht="14.1" customHeight="1">
      <c r="A40" s="44" t="s">
        <v>172</v>
      </c>
      <c r="B40" s="34">
        <v>-1341265</v>
      </c>
      <c r="C40" s="41"/>
      <c r="D40" s="34">
        <v>-824723</v>
      </c>
    </row>
    <row r="41" spans="1:7">
      <c r="A41" s="44" t="s">
        <v>173</v>
      </c>
      <c r="B41" s="34">
        <v>0</v>
      </c>
      <c r="C41" s="41"/>
      <c r="D41" s="34">
        <v>0</v>
      </c>
    </row>
    <row r="42" spans="1:7" ht="14.1" customHeight="1">
      <c r="A42" s="44" t="s">
        <v>174</v>
      </c>
      <c r="B42" s="34">
        <v>0</v>
      </c>
      <c r="C42" s="41"/>
      <c r="D42" s="34">
        <v>0</v>
      </c>
    </row>
    <row r="43" spans="1:7" ht="30">
      <c r="A43" s="44" t="s">
        <v>175</v>
      </c>
      <c r="B43" s="34">
        <v>0</v>
      </c>
      <c r="C43" s="41"/>
      <c r="D43" s="34">
        <v>0</v>
      </c>
    </row>
    <row r="44" spans="1:7">
      <c r="A44" s="44" t="s">
        <v>176</v>
      </c>
      <c r="B44" s="34">
        <v>0</v>
      </c>
      <c r="C44" s="41"/>
      <c r="D44" s="34">
        <v>0</v>
      </c>
    </row>
    <row r="45" spans="1:7">
      <c r="A45" s="44" t="s">
        <v>177</v>
      </c>
      <c r="B45" s="34">
        <v>0</v>
      </c>
      <c r="C45" s="41"/>
      <c r="D45" s="34">
        <v>0</v>
      </c>
    </row>
    <row r="46" spans="1:7">
      <c r="A46" s="44" t="s">
        <v>178</v>
      </c>
      <c r="B46" s="34">
        <v>0</v>
      </c>
      <c r="C46" s="41"/>
      <c r="D46" s="34">
        <v>0</v>
      </c>
    </row>
    <row r="47" spans="1:7" ht="14.1" customHeight="1">
      <c r="A47" s="44" t="s">
        <v>179</v>
      </c>
      <c r="B47" s="34">
        <v>0</v>
      </c>
      <c r="C47" s="41"/>
      <c r="D47" s="34">
        <v>0</v>
      </c>
    </row>
    <row r="48" spans="1:7" ht="14.1" customHeight="1">
      <c r="A48" s="44" t="s">
        <v>159</v>
      </c>
      <c r="B48" s="34">
        <v>0</v>
      </c>
      <c r="C48" s="41"/>
      <c r="D48" s="34">
        <v>0</v>
      </c>
    </row>
    <row r="49" spans="1:4" ht="14.1" customHeight="1">
      <c r="A49" s="38" t="s">
        <v>180</v>
      </c>
      <c r="B49" s="145">
        <f>SUM(B40:B48)</f>
        <v>-1341265</v>
      </c>
      <c r="C49" s="48"/>
      <c r="D49" s="146">
        <f>SUM(D40:D48)</f>
        <v>-824723</v>
      </c>
    </row>
    <row r="50" spans="1:4" ht="14.1" customHeight="1">
      <c r="A50" s="49"/>
      <c r="B50" s="41"/>
      <c r="C50" s="41"/>
      <c r="D50" s="34"/>
    </row>
    <row r="51" spans="1:4" ht="14.1" customHeight="1">
      <c r="A51" s="38" t="s">
        <v>181</v>
      </c>
      <c r="B51" s="34">
        <v>0</v>
      </c>
      <c r="C51" s="41"/>
      <c r="D51" s="34">
        <v>0</v>
      </c>
    </row>
    <row r="52" spans="1:4" ht="14.1" customHeight="1">
      <c r="A52" s="44" t="s">
        <v>182</v>
      </c>
      <c r="B52" s="34">
        <v>0</v>
      </c>
      <c r="C52" s="41"/>
      <c r="D52" s="34">
        <v>0</v>
      </c>
    </row>
    <row r="53" spans="1:4" ht="14.1" customHeight="1">
      <c r="A53" s="44" t="s">
        <v>183</v>
      </c>
      <c r="B53" s="34">
        <v>0</v>
      </c>
      <c r="C53" s="41"/>
      <c r="D53" s="34">
        <v>0</v>
      </c>
    </row>
    <row r="54" spans="1:4" ht="14.1" customHeight="1">
      <c r="A54" s="44" t="s">
        <v>184</v>
      </c>
      <c r="B54" s="34">
        <v>0</v>
      </c>
      <c r="C54" s="41"/>
      <c r="D54" s="34">
        <v>0</v>
      </c>
    </row>
    <row r="55" spans="1:4" ht="14.1" customHeight="1">
      <c r="A55" s="44" t="s">
        <v>185</v>
      </c>
      <c r="B55" s="34">
        <v>0</v>
      </c>
      <c r="C55" s="41"/>
      <c r="D55" s="34">
        <v>0</v>
      </c>
    </row>
    <row r="56" spans="1:4" ht="14.1" customHeight="1">
      <c r="A56" s="44" t="s">
        <v>186</v>
      </c>
      <c r="B56" s="34">
        <v>0</v>
      </c>
      <c r="C56" s="41"/>
      <c r="D56" s="34">
        <v>0</v>
      </c>
    </row>
    <row r="57" spans="1:4" ht="14.1" customHeight="1">
      <c r="A57" s="44" t="s">
        <v>187</v>
      </c>
      <c r="B57" s="34">
        <v>0</v>
      </c>
      <c r="C57" s="41"/>
      <c r="D57" s="34">
        <v>0</v>
      </c>
    </row>
    <row r="58" spans="1:4" ht="14.1" customHeight="1">
      <c r="A58" s="44" t="s">
        <v>188</v>
      </c>
      <c r="B58" s="34">
        <v>0</v>
      </c>
      <c r="C58" s="41"/>
      <c r="D58" s="34">
        <v>0</v>
      </c>
    </row>
    <row r="59" spans="1:4" ht="14.1" customHeight="1">
      <c r="A59" s="44" t="s">
        <v>189</v>
      </c>
      <c r="B59" s="34">
        <v>0</v>
      </c>
      <c r="C59" s="41"/>
      <c r="D59" s="34">
        <v>0</v>
      </c>
    </row>
    <row r="60" spans="1:4" ht="15" customHeight="1">
      <c r="A60" s="44" t="s">
        <v>190</v>
      </c>
      <c r="B60" s="34">
        <v>0</v>
      </c>
      <c r="C60" s="41"/>
      <c r="D60" s="34">
        <v>0</v>
      </c>
    </row>
    <row r="61" spans="1:4" ht="14.1" customHeight="1">
      <c r="A61" s="44" t="s">
        <v>191</v>
      </c>
      <c r="B61" s="41">
        <v>-5793160</v>
      </c>
      <c r="C61" s="41"/>
      <c r="D61" s="41">
        <v>-1134543</v>
      </c>
    </row>
    <row r="62" spans="1:4" ht="14.1" customHeight="1">
      <c r="A62" s="44" t="s">
        <v>192</v>
      </c>
      <c r="B62" s="34">
        <v>0</v>
      </c>
      <c r="C62" s="41"/>
      <c r="D62" s="34">
        <v>0</v>
      </c>
    </row>
    <row r="63" spans="1:4" ht="14.1" customHeight="1">
      <c r="A63" s="44" t="s">
        <v>193</v>
      </c>
      <c r="B63" s="34">
        <v>0</v>
      </c>
      <c r="C63" s="41"/>
      <c r="D63" s="34">
        <v>0</v>
      </c>
    </row>
    <row r="64" spans="1:4" ht="14.1" customHeight="1">
      <c r="A64" s="38" t="s">
        <v>194</v>
      </c>
      <c r="B64" s="145">
        <f>SUM(B52:B63)</f>
        <v>-5793160</v>
      </c>
      <c r="C64" s="48"/>
      <c r="D64" s="146">
        <f>SUM(D52:D63)</f>
        <v>-1134543</v>
      </c>
    </row>
    <row r="65" spans="1:5" ht="14.1" customHeight="1">
      <c r="A65" s="49"/>
      <c r="B65" s="41"/>
      <c r="C65" s="41"/>
      <c r="D65" s="34"/>
    </row>
    <row r="66" spans="1:5" ht="14.1" customHeight="1">
      <c r="A66" s="38" t="s">
        <v>195</v>
      </c>
      <c r="B66" s="50">
        <f>B37+B49+B64</f>
        <v>-2076246</v>
      </c>
      <c r="C66" s="48"/>
      <c r="D66" s="51">
        <f>D37+D49+D64</f>
        <v>4485396</v>
      </c>
    </row>
    <row r="67" spans="1:5">
      <c r="A67" s="52" t="s">
        <v>196</v>
      </c>
      <c r="B67" s="41">
        <f>+'Paqyra e pozicionit financiar'!D11</f>
        <v>6593461</v>
      </c>
      <c r="C67" s="41"/>
      <c r="D67" s="34">
        <v>2108065</v>
      </c>
    </row>
    <row r="68" spans="1:5">
      <c r="A68" s="52" t="s">
        <v>197</v>
      </c>
      <c r="B68" s="41"/>
      <c r="C68" s="41"/>
      <c r="D68" s="34"/>
    </row>
    <row r="69" spans="1:5">
      <c r="A69" s="53" t="s">
        <v>198</v>
      </c>
      <c r="B69" s="54">
        <f>SUM(B66:B68)</f>
        <v>4517215</v>
      </c>
      <c r="C69" s="55"/>
      <c r="D69" s="56">
        <f>SUM(D66:D68)</f>
        <v>6593461</v>
      </c>
    </row>
    <row r="71" spans="1:5">
      <c r="B71" s="57"/>
    </row>
    <row r="72" spans="1:5">
      <c r="A72" s="58" t="s">
        <v>95</v>
      </c>
      <c r="B72" s="59">
        <f>+'Paqyra e pozicionit financiar'!B11</f>
        <v>4517215</v>
      </c>
      <c r="C72" s="60"/>
      <c r="D72" s="59">
        <f>+'Paqyra e pozicionit financiar'!D11</f>
        <v>6593461</v>
      </c>
      <c r="E72" s="58"/>
    </row>
    <row r="73" spans="1:5">
      <c r="B73" s="62"/>
    </row>
    <row r="74" spans="1:5">
      <c r="B74" s="32">
        <f>+B69-B72</f>
        <v>0</v>
      </c>
      <c r="D74" s="32">
        <f t="shared" ref="D74" si="0">+D69-D72</f>
        <v>0</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codeName="Sheet5">
    <tabColor theme="5" tint="0.59999389629810485"/>
    <pageSetUpPr fitToPage="1"/>
  </sheetPr>
  <dimension ref="A1:X39"/>
  <sheetViews>
    <sheetView zoomScale="70" zoomScaleNormal="70" workbookViewId="0">
      <selection activeCell="F13" sqref="F13"/>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tr">
        <f>'Paqyra e pozicionit financiar'!A1</f>
        <v>Pasqyrat financiare te vitit 2024</v>
      </c>
    </row>
    <row r="2" spans="1:24">
      <c r="A2" s="143" t="str">
        <f>'Paqyra e pozicionit financiar'!A2</f>
        <v>KEI-AL Auditing Shpk</v>
      </c>
    </row>
    <row r="3" spans="1:24">
      <c r="A3" s="143" t="str">
        <f>'Paqyra e pozicionit financiar'!A3</f>
        <v>L37023201C</v>
      </c>
    </row>
    <row r="4" spans="1:24">
      <c r="A4" s="3" t="s">
        <v>8</v>
      </c>
    </row>
    <row r="5" spans="1:24">
      <c r="A5" s="2" t="s">
        <v>199</v>
      </c>
    </row>
    <row r="6" spans="1:24">
      <c r="A6" s="4"/>
      <c r="I6" s="27">
        <f>+H10+G10</f>
        <v>10092765</v>
      </c>
    </row>
    <row r="7" spans="1:24" ht="72">
      <c r="B7" s="5" t="s">
        <v>200</v>
      </c>
      <c r="C7" s="5" t="s">
        <v>83</v>
      </c>
      <c r="D7" s="5" t="s">
        <v>84</v>
      </c>
      <c r="E7" s="5" t="s">
        <v>85</v>
      </c>
      <c r="F7" s="5" t="s">
        <v>88</v>
      </c>
      <c r="G7" s="5" t="s">
        <v>201</v>
      </c>
      <c r="H7" s="5" t="s">
        <v>202</v>
      </c>
      <c r="I7" s="5" t="s">
        <v>203</v>
      </c>
      <c r="J7" s="5" t="s">
        <v>92</v>
      </c>
      <c r="K7" s="5" t="s">
        <v>203</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330</v>
      </c>
      <c r="B10" s="15">
        <v>100000</v>
      </c>
      <c r="C10" s="15">
        <v>0</v>
      </c>
      <c r="D10" s="15">
        <v>0</v>
      </c>
      <c r="E10" s="15">
        <v>0</v>
      </c>
      <c r="F10" s="15">
        <v>0</v>
      </c>
      <c r="G10" s="15">
        <v>8958222</v>
      </c>
      <c r="H10" s="15">
        <v>1134543</v>
      </c>
      <c r="I10" s="15">
        <f t="shared" ref="I10:I22" si="0">SUM(B10:H10)</f>
        <v>10192765</v>
      </c>
      <c r="J10" s="15"/>
      <c r="K10" s="15">
        <f t="shared" ref="K10:K22" si="1">SUM(I10:J10)</f>
        <v>10192765</v>
      </c>
      <c r="N10" s="28"/>
      <c r="O10" s="29"/>
      <c r="P10" s="29"/>
      <c r="Q10" s="29"/>
      <c r="R10" s="29"/>
      <c r="S10" s="29"/>
      <c r="T10" s="29"/>
      <c r="U10" s="29"/>
      <c r="V10" s="29"/>
      <c r="W10" s="29"/>
      <c r="X10" s="29"/>
    </row>
    <row r="11" spans="1:24">
      <c r="A11" s="16" t="s">
        <v>204</v>
      </c>
      <c r="B11" s="11"/>
      <c r="C11" s="11"/>
      <c r="D11" s="11"/>
      <c r="E11" s="11"/>
      <c r="F11" s="11"/>
      <c r="G11" s="11"/>
      <c r="H11" s="13"/>
      <c r="I11" s="13">
        <f t="shared" si="0"/>
        <v>0</v>
      </c>
      <c r="J11" s="30"/>
      <c r="K11" s="11">
        <f t="shared" si="1"/>
        <v>0</v>
      </c>
    </row>
    <row r="12" spans="1:24">
      <c r="A12" s="14" t="s">
        <v>331</v>
      </c>
      <c r="B12" s="17">
        <f t="shared" ref="B12:H12" si="2">SUM(B10:B11)</f>
        <v>100000</v>
      </c>
      <c r="C12" s="17">
        <f t="shared" si="2"/>
        <v>0</v>
      </c>
      <c r="D12" s="17">
        <f t="shared" si="2"/>
        <v>0</v>
      </c>
      <c r="E12" s="17">
        <f t="shared" si="2"/>
        <v>0</v>
      </c>
      <c r="F12" s="17">
        <f t="shared" si="2"/>
        <v>0</v>
      </c>
      <c r="G12" s="17">
        <f t="shared" si="2"/>
        <v>8958222</v>
      </c>
      <c r="H12" s="17">
        <f t="shared" si="2"/>
        <v>1134543</v>
      </c>
      <c r="I12" s="17">
        <f t="shared" si="0"/>
        <v>10192765</v>
      </c>
      <c r="J12" s="17">
        <f>SUM(J10:J11)</f>
        <v>0</v>
      </c>
      <c r="K12" s="17">
        <f t="shared" si="1"/>
        <v>10192765</v>
      </c>
    </row>
    <row r="13" spans="1:24">
      <c r="A13" s="18" t="s">
        <v>205</v>
      </c>
      <c r="B13" s="11"/>
      <c r="C13" s="11"/>
      <c r="D13" s="11"/>
      <c r="E13" s="11"/>
      <c r="F13" s="11"/>
      <c r="G13" s="11"/>
      <c r="H13" s="13"/>
      <c r="I13" s="13">
        <f t="shared" si="0"/>
        <v>0</v>
      </c>
      <c r="J13" s="13"/>
      <c r="K13" s="11">
        <f t="shared" si="1"/>
        <v>0</v>
      </c>
    </row>
    <row r="14" spans="1:24">
      <c r="A14" s="19" t="s">
        <v>202</v>
      </c>
      <c r="B14" s="13"/>
      <c r="C14" s="13"/>
      <c r="D14" s="13"/>
      <c r="E14" s="13"/>
      <c r="F14" s="13"/>
      <c r="G14" s="13"/>
      <c r="H14" s="13">
        <f>'Paqyra e pozicionit financiar'!D106</f>
        <v>5793160</v>
      </c>
      <c r="I14" s="13">
        <f t="shared" si="0"/>
        <v>5793160</v>
      </c>
      <c r="J14" s="13"/>
      <c r="K14" s="13">
        <f t="shared" si="1"/>
        <v>5793160</v>
      </c>
    </row>
    <row r="15" spans="1:24">
      <c r="A15" s="19" t="s">
        <v>206</v>
      </c>
      <c r="B15" s="13"/>
      <c r="C15" s="13"/>
      <c r="D15" s="13"/>
      <c r="E15" s="13"/>
      <c r="F15" s="13"/>
      <c r="G15" s="13"/>
      <c r="H15" s="13"/>
      <c r="I15" s="13">
        <f t="shared" si="0"/>
        <v>0</v>
      </c>
      <c r="J15" s="13"/>
      <c r="K15" s="13">
        <f t="shared" si="1"/>
        <v>0</v>
      </c>
    </row>
    <row r="16" spans="1:24">
      <c r="A16" s="19" t="s">
        <v>207</v>
      </c>
      <c r="B16" s="13"/>
      <c r="C16" s="13"/>
      <c r="D16" s="13"/>
      <c r="E16" s="13"/>
      <c r="F16" s="13"/>
      <c r="G16" s="13"/>
      <c r="H16" s="13"/>
      <c r="I16" s="13">
        <f t="shared" si="0"/>
        <v>0</v>
      </c>
      <c r="J16" s="13"/>
      <c r="K16" s="13">
        <f t="shared" si="1"/>
        <v>0</v>
      </c>
    </row>
    <row r="17" spans="1:11">
      <c r="A17" s="18" t="s">
        <v>208</v>
      </c>
      <c r="B17" s="20">
        <f t="shared" ref="B17:H17" si="3">SUM(B13:B16)</f>
        <v>0</v>
      </c>
      <c r="C17" s="20">
        <f t="shared" si="3"/>
        <v>0</v>
      </c>
      <c r="D17" s="20">
        <f t="shared" si="3"/>
        <v>0</v>
      </c>
      <c r="E17" s="20">
        <f t="shared" si="3"/>
        <v>0</v>
      </c>
      <c r="F17" s="20">
        <f t="shared" si="3"/>
        <v>0</v>
      </c>
      <c r="G17" s="20">
        <f t="shared" si="3"/>
        <v>0</v>
      </c>
      <c r="H17" s="20">
        <f t="shared" si="3"/>
        <v>5793160</v>
      </c>
      <c r="I17" s="20">
        <f t="shared" si="0"/>
        <v>5793160</v>
      </c>
      <c r="J17" s="20">
        <f>SUM(J13:J16)</f>
        <v>0</v>
      </c>
      <c r="K17" s="20">
        <f t="shared" si="1"/>
        <v>5793160</v>
      </c>
    </row>
    <row r="18" spans="1:11">
      <c r="A18" s="18" t="s">
        <v>209</v>
      </c>
      <c r="B18" s="13"/>
      <c r="C18" s="13"/>
      <c r="D18" s="13"/>
      <c r="E18" s="13"/>
      <c r="F18" s="13"/>
      <c r="G18" s="13"/>
      <c r="H18" s="13"/>
      <c r="I18" s="13">
        <f t="shared" si="0"/>
        <v>0</v>
      </c>
      <c r="J18" s="13"/>
      <c r="K18" s="13">
        <f t="shared" si="1"/>
        <v>0</v>
      </c>
    </row>
    <row r="19" spans="1:11">
      <c r="A19" s="21" t="s">
        <v>210</v>
      </c>
      <c r="B19" s="13"/>
      <c r="C19" s="13"/>
      <c r="D19" s="13"/>
      <c r="E19" s="13"/>
      <c r="F19" s="13"/>
      <c r="G19" s="13"/>
      <c r="H19" s="13"/>
      <c r="I19" s="13">
        <f t="shared" si="0"/>
        <v>0</v>
      </c>
      <c r="J19" s="13"/>
      <c r="K19" s="13">
        <f t="shared" si="1"/>
        <v>0</v>
      </c>
    </row>
    <row r="20" spans="1:11">
      <c r="A20" s="21" t="s">
        <v>211</v>
      </c>
      <c r="B20" s="13"/>
      <c r="C20" s="13"/>
      <c r="D20" s="13"/>
      <c r="E20" s="13"/>
      <c r="F20" s="13"/>
      <c r="G20" s="13"/>
      <c r="H20" s="13">
        <v>-1134543</v>
      </c>
      <c r="I20" s="13">
        <f t="shared" si="0"/>
        <v>-1134543</v>
      </c>
      <c r="J20" s="13"/>
      <c r="K20" s="13">
        <f t="shared" si="1"/>
        <v>-1134543</v>
      </c>
    </row>
    <row r="21" spans="1:11">
      <c r="A21" s="22" t="s">
        <v>212</v>
      </c>
      <c r="B21" s="13"/>
      <c r="C21" s="13"/>
      <c r="D21" s="13"/>
      <c r="E21" s="13"/>
      <c r="F21" s="13"/>
      <c r="G21" s="13"/>
      <c r="H21" s="13"/>
      <c r="I21" s="13">
        <f t="shared" si="0"/>
        <v>0</v>
      </c>
      <c r="J21" s="13"/>
      <c r="K21" s="13">
        <f t="shared" si="1"/>
        <v>0</v>
      </c>
    </row>
    <row r="22" spans="1:11">
      <c r="A22" s="18" t="s">
        <v>213</v>
      </c>
      <c r="B22" s="17">
        <f t="shared" ref="B22:H22" si="4">SUM(B19:B21)</f>
        <v>0</v>
      </c>
      <c r="C22" s="17">
        <f t="shared" si="4"/>
        <v>0</v>
      </c>
      <c r="D22" s="17">
        <f t="shared" si="4"/>
        <v>0</v>
      </c>
      <c r="E22" s="17">
        <f t="shared" si="4"/>
        <v>0</v>
      </c>
      <c r="F22" s="17">
        <f t="shared" si="4"/>
        <v>0</v>
      </c>
      <c r="G22" s="17">
        <f t="shared" si="4"/>
        <v>0</v>
      </c>
      <c r="H22" s="17">
        <f t="shared" si="4"/>
        <v>-1134543</v>
      </c>
      <c r="I22" s="20">
        <f t="shared" si="0"/>
        <v>-1134543</v>
      </c>
      <c r="J22" s="17">
        <f>SUM(J19:J21)</f>
        <v>0</v>
      </c>
      <c r="K22" s="17">
        <f t="shared" si="1"/>
        <v>-1134543</v>
      </c>
    </row>
    <row r="23" spans="1:11">
      <c r="A23" s="18"/>
      <c r="B23" s="11"/>
      <c r="C23" s="12"/>
      <c r="D23" s="11"/>
      <c r="E23" s="12"/>
      <c r="F23" s="12"/>
      <c r="G23" s="12"/>
      <c r="H23" s="13"/>
      <c r="I23" s="13"/>
      <c r="J23" s="13"/>
      <c r="K23" s="12"/>
    </row>
    <row r="24" spans="1:11">
      <c r="A24" s="23" t="s">
        <v>332</v>
      </c>
      <c r="B24" s="24">
        <f t="shared" ref="B24:H24" si="5">B12+B17+B22</f>
        <v>100000</v>
      </c>
      <c r="C24" s="24">
        <f t="shared" si="5"/>
        <v>0</v>
      </c>
      <c r="D24" s="24">
        <f t="shared" si="5"/>
        <v>0</v>
      </c>
      <c r="E24" s="24">
        <f t="shared" si="5"/>
        <v>0</v>
      </c>
      <c r="F24" s="24">
        <f t="shared" si="5"/>
        <v>0</v>
      </c>
      <c r="G24" s="24">
        <f t="shared" si="5"/>
        <v>8958222</v>
      </c>
      <c r="H24" s="24">
        <f t="shared" si="5"/>
        <v>5793160</v>
      </c>
      <c r="I24" s="24">
        <f t="shared" ref="I24:I35" si="6">SUM(B24:H24)</f>
        <v>14851382</v>
      </c>
      <c r="J24" s="24">
        <f>J12+J17+J22</f>
        <v>0</v>
      </c>
      <c r="K24" s="24">
        <f t="shared" ref="K24:K35" si="7">SUM(I24:J24)</f>
        <v>14851382</v>
      </c>
    </row>
    <row r="25" spans="1:11">
      <c r="A25" s="25"/>
      <c r="B25" s="11"/>
      <c r="C25" s="11"/>
      <c r="D25" s="11"/>
      <c r="E25" s="11"/>
      <c r="F25" s="11"/>
      <c r="G25" s="11"/>
      <c r="H25" s="13"/>
      <c r="I25" s="13">
        <f t="shared" si="6"/>
        <v>0</v>
      </c>
      <c r="J25" s="13"/>
      <c r="K25" s="11">
        <f t="shared" si="7"/>
        <v>0</v>
      </c>
    </row>
    <row r="26" spans="1:11">
      <c r="A26" s="18" t="s">
        <v>205</v>
      </c>
      <c r="B26" s="13"/>
      <c r="C26" s="13"/>
      <c r="D26" s="13"/>
      <c r="E26" s="13"/>
      <c r="F26" s="13"/>
      <c r="G26" s="13"/>
      <c r="H26" s="13"/>
      <c r="I26" s="13">
        <f t="shared" si="6"/>
        <v>0</v>
      </c>
      <c r="J26" s="13"/>
      <c r="K26" s="13">
        <f t="shared" si="7"/>
        <v>0</v>
      </c>
    </row>
    <row r="27" spans="1:11">
      <c r="A27" s="19" t="s">
        <v>202</v>
      </c>
      <c r="B27" s="13"/>
      <c r="C27" s="13"/>
      <c r="D27" s="13"/>
      <c r="E27" s="13"/>
      <c r="F27" s="13"/>
      <c r="G27" s="13"/>
      <c r="H27" s="26">
        <f>'Paqyra e pozicionit financiar'!B106</f>
        <v>5083335</v>
      </c>
      <c r="I27" s="13">
        <f t="shared" si="6"/>
        <v>5083335</v>
      </c>
      <c r="J27" s="13"/>
      <c r="K27" s="13">
        <f t="shared" si="7"/>
        <v>5083335</v>
      </c>
    </row>
    <row r="28" spans="1:11">
      <c r="A28" s="19" t="s">
        <v>206</v>
      </c>
      <c r="B28" s="13"/>
      <c r="C28" s="13"/>
      <c r="D28" s="13"/>
      <c r="E28" s="13"/>
      <c r="F28" s="13"/>
      <c r="G28" s="13"/>
      <c r="H28" s="13"/>
      <c r="I28" s="13">
        <f t="shared" si="6"/>
        <v>0</v>
      </c>
      <c r="J28" s="13"/>
      <c r="K28" s="13">
        <f t="shared" si="7"/>
        <v>0</v>
      </c>
    </row>
    <row r="29" spans="1:11">
      <c r="A29" s="19" t="s">
        <v>207</v>
      </c>
      <c r="B29" s="13"/>
      <c r="C29" s="13"/>
      <c r="D29" s="13"/>
      <c r="E29" s="13"/>
      <c r="F29" s="13"/>
      <c r="G29" s="13"/>
      <c r="H29" s="13"/>
      <c r="I29" s="13">
        <f t="shared" si="6"/>
        <v>0</v>
      </c>
      <c r="J29" s="13"/>
      <c r="K29" s="13">
        <f t="shared" si="7"/>
        <v>0</v>
      </c>
    </row>
    <row r="30" spans="1:11">
      <c r="A30" s="18" t="s">
        <v>208</v>
      </c>
      <c r="B30" s="20">
        <f t="shared" ref="B30:H30" si="8">SUM(B27:B29)</f>
        <v>0</v>
      </c>
      <c r="C30" s="20">
        <f t="shared" si="8"/>
        <v>0</v>
      </c>
      <c r="D30" s="20">
        <f t="shared" si="8"/>
        <v>0</v>
      </c>
      <c r="E30" s="20">
        <f t="shared" si="8"/>
        <v>0</v>
      </c>
      <c r="F30" s="20">
        <f t="shared" si="8"/>
        <v>0</v>
      </c>
      <c r="G30" s="20">
        <f t="shared" si="8"/>
        <v>0</v>
      </c>
      <c r="H30" s="20">
        <f t="shared" si="8"/>
        <v>5083335</v>
      </c>
      <c r="I30" s="20">
        <f t="shared" si="6"/>
        <v>5083335</v>
      </c>
      <c r="J30" s="20">
        <f>SUM(J27:J29)</f>
        <v>0</v>
      </c>
      <c r="K30" s="20">
        <f t="shared" si="7"/>
        <v>5083335</v>
      </c>
    </row>
    <row r="31" spans="1:11">
      <c r="A31" s="18" t="s">
        <v>209</v>
      </c>
      <c r="B31" s="13"/>
      <c r="C31" s="13"/>
      <c r="D31" s="13"/>
      <c r="E31" s="13"/>
      <c r="F31" s="13"/>
      <c r="G31" s="13"/>
      <c r="H31" s="13"/>
      <c r="I31" s="13">
        <f t="shared" si="6"/>
        <v>0</v>
      </c>
      <c r="J31" s="13"/>
      <c r="K31" s="13">
        <f t="shared" si="7"/>
        <v>0</v>
      </c>
    </row>
    <row r="32" spans="1:11">
      <c r="A32" s="21" t="s">
        <v>210</v>
      </c>
      <c r="B32" s="13"/>
      <c r="C32" s="13"/>
      <c r="D32" s="13"/>
      <c r="E32" s="13"/>
      <c r="F32" s="13"/>
      <c r="G32" s="13"/>
      <c r="H32" s="13"/>
      <c r="I32" s="13">
        <f t="shared" si="6"/>
        <v>0</v>
      </c>
      <c r="J32" s="13"/>
      <c r="K32" s="13">
        <f t="shared" si="7"/>
        <v>0</v>
      </c>
    </row>
    <row r="33" spans="1:11">
      <c r="A33" s="21" t="s">
        <v>214</v>
      </c>
      <c r="B33" s="13"/>
      <c r="C33" s="13"/>
      <c r="D33" s="13"/>
      <c r="E33" s="13"/>
      <c r="F33" s="13"/>
      <c r="G33" s="13"/>
      <c r="H33" s="13">
        <v>-5793160</v>
      </c>
      <c r="I33" s="13">
        <f t="shared" si="6"/>
        <v>-5793160</v>
      </c>
      <c r="J33" s="13"/>
      <c r="K33" s="13">
        <f t="shared" si="7"/>
        <v>-5793160</v>
      </c>
    </row>
    <row r="34" spans="1:11">
      <c r="A34" s="22" t="s">
        <v>212</v>
      </c>
      <c r="B34" s="13"/>
      <c r="C34" s="13"/>
      <c r="D34" s="13"/>
      <c r="E34" s="13"/>
      <c r="F34" s="13"/>
      <c r="G34" s="13"/>
      <c r="H34" s="13"/>
      <c r="I34" s="13">
        <f t="shared" si="6"/>
        <v>0</v>
      </c>
      <c r="J34" s="13"/>
      <c r="K34" s="13">
        <f t="shared" si="7"/>
        <v>0</v>
      </c>
    </row>
    <row r="35" spans="1:11">
      <c r="A35" s="18" t="s">
        <v>213</v>
      </c>
      <c r="B35" s="20">
        <f t="shared" ref="B35:H35" si="9">SUM(B32:B34)</f>
        <v>0</v>
      </c>
      <c r="C35" s="20">
        <f t="shared" si="9"/>
        <v>0</v>
      </c>
      <c r="D35" s="20">
        <f t="shared" si="9"/>
        <v>0</v>
      </c>
      <c r="E35" s="20">
        <f t="shared" si="9"/>
        <v>0</v>
      </c>
      <c r="F35" s="20">
        <f t="shared" si="9"/>
        <v>0</v>
      </c>
      <c r="G35" s="20">
        <f t="shared" si="9"/>
        <v>0</v>
      </c>
      <c r="H35" s="20">
        <f t="shared" si="9"/>
        <v>-5793160</v>
      </c>
      <c r="I35" s="20">
        <f t="shared" si="6"/>
        <v>-5793160</v>
      </c>
      <c r="J35" s="20">
        <f>SUM(J32:J34)</f>
        <v>0</v>
      </c>
      <c r="K35" s="20">
        <f t="shared" si="7"/>
        <v>-5793160</v>
      </c>
    </row>
    <row r="36" spans="1:11">
      <c r="A36" s="18"/>
      <c r="B36" s="13"/>
      <c r="C36" s="13"/>
      <c r="D36" s="13"/>
      <c r="E36" s="13"/>
      <c r="F36" s="13"/>
      <c r="G36" s="13"/>
      <c r="H36" s="13"/>
      <c r="I36" s="13"/>
      <c r="J36" s="13"/>
      <c r="K36" s="13"/>
    </row>
    <row r="37" spans="1:11">
      <c r="A37" s="23" t="s">
        <v>333</v>
      </c>
      <c r="B37" s="24">
        <f t="shared" ref="B37:H37" si="10">B24+B30+B35</f>
        <v>100000</v>
      </c>
      <c r="C37" s="24">
        <f t="shared" si="10"/>
        <v>0</v>
      </c>
      <c r="D37" s="24">
        <f t="shared" si="10"/>
        <v>0</v>
      </c>
      <c r="E37" s="24">
        <f t="shared" si="10"/>
        <v>0</v>
      </c>
      <c r="F37" s="24">
        <f t="shared" si="10"/>
        <v>0</v>
      </c>
      <c r="G37" s="24">
        <f t="shared" si="10"/>
        <v>8958222</v>
      </c>
      <c r="H37" s="24">
        <f t="shared" si="10"/>
        <v>5083335</v>
      </c>
      <c r="I37" s="24">
        <f>SUM(B37:H37)</f>
        <v>14141557</v>
      </c>
      <c r="J37" s="24">
        <f>J24+J30+J35</f>
        <v>0</v>
      </c>
      <c r="K37" s="24">
        <f>SUM(I37:J37)</f>
        <v>14141557</v>
      </c>
    </row>
    <row r="38" spans="1:11">
      <c r="B38" s="27"/>
      <c r="C38" s="27"/>
      <c r="D38" s="27"/>
      <c r="E38" s="27"/>
      <c r="F38" s="27"/>
      <c r="G38" s="27"/>
      <c r="H38" s="27"/>
      <c r="I38" s="27"/>
      <c r="J38" s="27"/>
      <c r="K38" s="27"/>
    </row>
    <row r="39" spans="1:11">
      <c r="K39" s="27"/>
    </row>
  </sheetData>
  <pageMargins left="0.27500000000000002" right="0.196527777777778" top="0.55069444444444404" bottom="0.47222222222222199" header="0.31458333333333299" footer="0.31458333333333299"/>
  <pageSetup scale="56" orientation="landscape" r:id="rId1"/>
</worksheet>
</file>

<file path=xl/worksheets/sheet6.xml><?xml version="1.0" encoding="utf-8"?>
<worksheet xmlns="http://schemas.openxmlformats.org/spreadsheetml/2006/main" xmlns:r="http://schemas.openxmlformats.org/officeDocument/2006/relationships">
  <sheetPr codeName="Sheet6">
    <tabColor rgb="FF92D050"/>
  </sheetPr>
  <dimension ref="B1:K121"/>
  <sheetViews>
    <sheetView zoomScale="90" zoomScaleNormal="90" workbookViewId="0">
      <selection activeCell="P117" sqref="P117"/>
    </sheetView>
  </sheetViews>
  <sheetFormatPr defaultColWidth="8.85546875" defaultRowHeight="12.75"/>
  <cols>
    <col min="1" max="1" width="3.28515625" style="174" customWidth="1"/>
    <col min="2" max="2" width="4.28515625" style="174" customWidth="1"/>
    <col min="3" max="3" width="16" style="174" customWidth="1"/>
    <col min="4" max="4" width="12.140625" style="174" customWidth="1"/>
    <col min="5" max="5" width="11.7109375" style="174" customWidth="1"/>
    <col min="6" max="6" width="13.42578125" style="174" customWidth="1"/>
    <col min="7" max="7" width="11.5703125" style="174" customWidth="1"/>
    <col min="8" max="8" width="13" style="174" customWidth="1"/>
    <col min="9" max="9" width="10.5703125" style="174" customWidth="1"/>
    <col min="10" max="10" width="2.28515625" style="174" customWidth="1"/>
    <col min="11" max="11" width="1.140625" style="174" customWidth="1"/>
    <col min="12" max="12" width="1.7109375" style="174" customWidth="1"/>
    <col min="13" max="13" width="2.7109375" style="174" customWidth="1"/>
    <col min="14" max="14" width="8.85546875" style="174"/>
    <col min="15" max="15" width="17.42578125" style="174" customWidth="1"/>
    <col min="16" max="16384" width="8.85546875" style="174"/>
  </cols>
  <sheetData>
    <row r="1" spans="2:11" ht="7.9" customHeight="1" thickBot="1"/>
    <row r="2" spans="2:11">
      <c r="B2" s="226"/>
      <c r="C2" s="225"/>
      <c r="D2" s="225"/>
      <c r="E2" s="225"/>
      <c r="F2" s="225"/>
      <c r="G2" s="225"/>
      <c r="H2" s="225"/>
      <c r="I2" s="225"/>
      <c r="J2" s="224"/>
      <c r="K2" s="213"/>
    </row>
    <row r="3" spans="2:11" ht="18.75">
      <c r="B3" s="223"/>
      <c r="C3" s="258" t="s">
        <v>250</v>
      </c>
      <c r="D3" s="258"/>
      <c r="E3" s="258"/>
      <c r="F3" s="258"/>
      <c r="G3" s="222"/>
      <c r="H3" s="222"/>
      <c r="I3" s="222"/>
      <c r="J3" s="221"/>
    </row>
    <row r="4" spans="2:11">
      <c r="B4" s="220"/>
      <c r="C4" s="253" t="s">
        <v>335</v>
      </c>
      <c r="D4" s="253"/>
      <c r="E4" s="253"/>
      <c r="F4" s="219"/>
      <c r="G4" s="219"/>
      <c r="H4" s="219"/>
      <c r="I4" s="219"/>
      <c r="J4" s="218"/>
    </row>
    <row r="5" spans="2:11" ht="15" customHeight="1" thickBot="1">
      <c r="B5" s="217"/>
      <c r="C5" s="254" t="s">
        <v>306</v>
      </c>
      <c r="D5" s="254"/>
      <c r="E5" s="254"/>
      <c r="F5" s="216"/>
      <c r="G5" s="216"/>
      <c r="H5" s="216"/>
      <c r="I5" s="216"/>
      <c r="J5" s="215"/>
    </row>
    <row r="6" spans="2:11" ht="6.6" customHeight="1" thickTop="1">
      <c r="B6" s="188"/>
      <c r="C6" s="180"/>
      <c r="D6" s="180"/>
      <c r="E6" s="180"/>
      <c r="F6" s="180"/>
      <c r="G6" s="180"/>
      <c r="H6" s="180"/>
      <c r="I6" s="183"/>
      <c r="J6" s="214"/>
      <c r="K6" s="213"/>
    </row>
    <row r="7" spans="2:11">
      <c r="B7" s="212"/>
      <c r="C7" s="179" t="s">
        <v>309</v>
      </c>
      <c r="D7" s="183"/>
      <c r="E7" s="183"/>
      <c r="F7" s="183"/>
      <c r="G7" s="183"/>
      <c r="H7" s="183"/>
      <c r="I7" s="183"/>
      <c r="J7" s="185"/>
      <c r="K7" s="183"/>
    </row>
    <row r="8" spans="2:11" ht="12" customHeight="1">
      <c r="B8" s="188" t="s">
        <v>315</v>
      </c>
      <c r="C8" s="211" t="s">
        <v>259</v>
      </c>
      <c r="D8" s="183"/>
      <c r="E8" s="183"/>
      <c r="F8" s="183"/>
      <c r="G8" s="183"/>
      <c r="H8" s="183"/>
      <c r="I8" s="183"/>
      <c r="J8" s="185"/>
      <c r="K8" s="183"/>
    </row>
    <row r="9" spans="2:11" ht="175.9" customHeight="1">
      <c r="B9" s="256" t="s">
        <v>308</v>
      </c>
      <c r="C9" s="257"/>
      <c r="D9" s="257"/>
      <c r="E9" s="257"/>
      <c r="F9" s="257"/>
      <c r="G9" s="257"/>
      <c r="H9" s="257"/>
      <c r="I9" s="257"/>
      <c r="J9" s="185"/>
      <c r="K9" s="183"/>
    </row>
    <row r="10" spans="2:11" ht="13.15" customHeight="1">
      <c r="B10" s="164" t="s">
        <v>251</v>
      </c>
      <c r="C10" s="149" t="s">
        <v>256</v>
      </c>
      <c r="D10" s="149"/>
      <c r="E10" s="149"/>
      <c r="F10" s="149"/>
      <c r="G10" s="149"/>
      <c r="H10" s="149"/>
      <c r="I10" s="149"/>
      <c r="J10" s="165"/>
      <c r="K10" s="149"/>
    </row>
    <row r="11" spans="2:11" ht="99" customHeight="1">
      <c r="B11" s="261" t="s">
        <v>238</v>
      </c>
      <c r="C11" s="262"/>
      <c r="D11" s="262"/>
      <c r="E11" s="262"/>
      <c r="F11" s="262"/>
      <c r="G11" s="262"/>
      <c r="H11" s="262"/>
      <c r="I11" s="262"/>
      <c r="J11" s="166"/>
      <c r="K11" s="163"/>
    </row>
    <row r="12" spans="2:11">
      <c r="B12" s="167" t="s">
        <v>239</v>
      </c>
      <c r="C12" s="152" t="s">
        <v>240</v>
      </c>
      <c r="D12" s="152" t="s">
        <v>241</v>
      </c>
      <c r="E12" s="152" t="s">
        <v>242</v>
      </c>
      <c r="F12" s="152" t="s">
        <v>243</v>
      </c>
      <c r="G12" s="152" t="s">
        <v>307</v>
      </c>
      <c r="H12" s="152" t="s">
        <v>244</v>
      </c>
      <c r="I12" s="183"/>
      <c r="J12" s="185"/>
      <c r="K12" s="183"/>
    </row>
    <row r="13" spans="2:11">
      <c r="B13" s="168">
        <v>1</v>
      </c>
      <c r="C13" s="148" t="s">
        <v>323</v>
      </c>
      <c r="D13" s="159">
        <v>528714288</v>
      </c>
      <c r="E13" s="147" t="s">
        <v>322</v>
      </c>
      <c r="F13" s="160">
        <v>42590.84</v>
      </c>
      <c r="G13" s="160">
        <v>98.15</v>
      </c>
      <c r="H13" s="161">
        <f t="shared" ref="H13:H16" si="0">F13*G13</f>
        <v>4180290.946</v>
      </c>
      <c r="I13" s="183"/>
      <c r="J13" s="185"/>
      <c r="K13" s="183"/>
    </row>
    <row r="14" spans="2:11">
      <c r="B14" s="168">
        <v>2</v>
      </c>
      <c r="C14" s="148" t="s">
        <v>323</v>
      </c>
      <c r="D14" s="159">
        <v>528714288</v>
      </c>
      <c r="E14" s="147" t="s">
        <v>245</v>
      </c>
      <c r="F14" s="160">
        <v>44088.5</v>
      </c>
      <c r="G14" s="160">
        <v>1</v>
      </c>
      <c r="H14" s="161">
        <f t="shared" si="0"/>
        <v>44088.5</v>
      </c>
      <c r="I14" s="183"/>
      <c r="J14" s="185"/>
      <c r="K14" s="183"/>
    </row>
    <row r="15" spans="2:11">
      <c r="B15" s="168">
        <v>3</v>
      </c>
      <c r="C15" s="148" t="s">
        <v>324</v>
      </c>
      <c r="D15" s="159">
        <v>11006971</v>
      </c>
      <c r="E15" s="147" t="s">
        <v>245</v>
      </c>
      <c r="F15" s="160">
        <v>292835.5</v>
      </c>
      <c r="G15" s="160">
        <v>1</v>
      </c>
      <c r="H15" s="161">
        <f t="shared" si="0"/>
        <v>292835.5</v>
      </c>
      <c r="I15" s="183"/>
      <c r="J15" s="185"/>
      <c r="K15" s="183"/>
    </row>
    <row r="16" spans="2:11">
      <c r="B16" s="168">
        <v>4</v>
      </c>
      <c r="C16" s="148"/>
      <c r="D16" s="159"/>
      <c r="E16" s="147"/>
      <c r="F16" s="160"/>
      <c r="G16" s="160"/>
      <c r="H16" s="161">
        <f t="shared" si="0"/>
        <v>0</v>
      </c>
      <c r="I16" s="183"/>
      <c r="J16" s="185"/>
      <c r="K16" s="183"/>
    </row>
    <row r="17" spans="2:11">
      <c r="B17" s="168"/>
      <c r="C17" s="153" t="s">
        <v>203</v>
      </c>
      <c r="D17" s="159"/>
      <c r="E17" s="159"/>
      <c r="F17" s="159"/>
      <c r="G17" s="159"/>
      <c r="H17" s="162">
        <f>SUM(H13:H16)</f>
        <v>4517214.9460000005</v>
      </c>
      <c r="I17" s="183"/>
      <c r="J17" s="185"/>
      <c r="K17" s="183"/>
    </row>
    <row r="18" spans="2:11" ht="9.6" customHeight="1">
      <c r="B18" s="184"/>
      <c r="C18" s="183"/>
      <c r="D18" s="183"/>
      <c r="E18" s="183"/>
      <c r="F18" s="183"/>
      <c r="G18" s="183"/>
      <c r="H18" s="183"/>
      <c r="I18" s="183"/>
      <c r="J18" s="185"/>
      <c r="K18" s="183"/>
    </row>
    <row r="19" spans="2:11">
      <c r="B19" s="164" t="s">
        <v>253</v>
      </c>
      <c r="C19" s="149" t="s">
        <v>310</v>
      </c>
      <c r="D19" s="149"/>
      <c r="E19" s="149"/>
      <c r="F19" s="183"/>
      <c r="G19" s="183"/>
      <c r="H19" s="183"/>
      <c r="I19" s="183"/>
      <c r="J19" s="185"/>
      <c r="K19" s="183"/>
    </row>
    <row r="20" spans="2:11" ht="42" customHeight="1">
      <c r="B20" s="256" t="s">
        <v>311</v>
      </c>
      <c r="C20" s="257"/>
      <c r="D20" s="257"/>
      <c r="E20" s="257"/>
      <c r="F20" s="257"/>
      <c r="G20" s="257"/>
      <c r="H20" s="257"/>
      <c r="I20" s="257"/>
      <c r="J20" s="185"/>
      <c r="K20" s="183"/>
    </row>
    <row r="21" spans="2:11">
      <c r="B21" s="169" t="s">
        <v>252</v>
      </c>
      <c r="C21" s="149" t="s">
        <v>255</v>
      </c>
      <c r="D21" s="149"/>
      <c r="E21" s="149"/>
      <c r="F21" s="149"/>
      <c r="G21" s="183"/>
      <c r="H21" s="183"/>
      <c r="I21" s="183"/>
      <c r="J21" s="185"/>
      <c r="K21" s="183"/>
    </row>
    <row r="22" spans="2:11" ht="199.5" customHeight="1" thickBot="1">
      <c r="B22" s="263" t="s">
        <v>336</v>
      </c>
      <c r="C22" s="264"/>
      <c r="D22" s="264"/>
      <c r="E22" s="264"/>
      <c r="F22" s="264"/>
      <c r="G22" s="264"/>
      <c r="H22" s="264"/>
      <c r="I22" s="264"/>
      <c r="J22" s="210"/>
      <c r="K22" s="183"/>
    </row>
    <row r="23" spans="2:11" ht="7.15" customHeight="1">
      <c r="B23" s="195"/>
      <c r="C23" s="194"/>
      <c r="D23" s="194"/>
      <c r="E23" s="194"/>
      <c r="F23" s="194"/>
      <c r="G23" s="194"/>
      <c r="H23" s="194"/>
      <c r="I23" s="194"/>
      <c r="J23" s="193"/>
      <c r="K23" s="183"/>
    </row>
    <row r="24" spans="2:11" ht="13.15" customHeight="1">
      <c r="B24" s="256" t="s">
        <v>313</v>
      </c>
      <c r="C24" s="257"/>
      <c r="D24" s="257"/>
      <c r="E24" s="257"/>
      <c r="F24" s="257"/>
      <c r="G24" s="257"/>
      <c r="H24" s="257"/>
      <c r="I24" s="257"/>
      <c r="J24" s="185"/>
      <c r="K24" s="183"/>
    </row>
    <row r="25" spans="2:11">
      <c r="B25" s="209"/>
      <c r="C25" s="255" t="s">
        <v>301</v>
      </c>
      <c r="D25" s="255"/>
      <c r="E25" s="255"/>
      <c r="F25" s="255"/>
      <c r="G25" s="255"/>
      <c r="H25" s="208"/>
      <c r="I25" s="183"/>
      <c r="J25" s="185"/>
      <c r="K25" s="183"/>
    </row>
    <row r="26" spans="2:11">
      <c r="B26" s="207" t="s">
        <v>226</v>
      </c>
      <c r="C26" s="206" t="s">
        <v>227</v>
      </c>
      <c r="D26" s="206" t="s">
        <v>302</v>
      </c>
      <c r="E26" s="206" t="s">
        <v>305</v>
      </c>
      <c r="F26" s="206" t="s">
        <v>228</v>
      </c>
      <c r="G26" s="206" t="s">
        <v>229</v>
      </c>
      <c r="H26" s="206" t="s">
        <v>303</v>
      </c>
      <c r="I26" s="183"/>
      <c r="J26" s="185"/>
      <c r="K26" s="183"/>
    </row>
    <row r="27" spans="2:11">
      <c r="B27" s="205">
        <v>1</v>
      </c>
      <c r="C27" s="204" t="s">
        <v>230</v>
      </c>
      <c r="D27" s="203">
        <v>0</v>
      </c>
      <c r="E27" s="203"/>
      <c r="F27" s="203"/>
      <c r="G27" s="203"/>
      <c r="H27" s="203">
        <f t="shared" ref="H27:H33" si="1">D27+F27-G27</f>
        <v>0</v>
      </c>
      <c r="I27" s="183"/>
      <c r="J27" s="185"/>
      <c r="K27" s="183"/>
    </row>
    <row r="28" spans="2:11">
      <c r="B28" s="205">
        <v>2</v>
      </c>
      <c r="C28" s="204" t="s">
        <v>231</v>
      </c>
      <c r="D28" s="203">
        <v>5713323</v>
      </c>
      <c r="E28" s="203"/>
      <c r="F28" s="203">
        <v>572435</v>
      </c>
      <c r="G28" s="203"/>
      <c r="H28" s="203">
        <f t="shared" si="1"/>
        <v>6285758</v>
      </c>
      <c r="I28" s="183"/>
      <c r="J28" s="185"/>
      <c r="K28" s="183"/>
    </row>
    <row r="29" spans="2:11">
      <c r="B29" s="205">
        <v>3</v>
      </c>
      <c r="C29" s="204" t="s">
        <v>232</v>
      </c>
      <c r="D29" s="203">
        <v>0</v>
      </c>
      <c r="E29" s="203"/>
      <c r="F29" s="203"/>
      <c r="G29" s="203"/>
      <c r="H29" s="203">
        <f t="shared" si="1"/>
        <v>0</v>
      </c>
      <c r="I29" s="183"/>
      <c r="J29" s="185"/>
      <c r="K29" s="183"/>
    </row>
    <row r="30" spans="2:11">
      <c r="B30" s="205">
        <v>4</v>
      </c>
      <c r="C30" s="204" t="s">
        <v>233</v>
      </c>
      <c r="D30" s="203">
        <v>4695452.96</v>
      </c>
      <c r="E30" s="203"/>
      <c r="F30" s="203"/>
      <c r="G30" s="203"/>
      <c r="H30" s="203">
        <f t="shared" si="1"/>
        <v>4695452.96</v>
      </c>
      <c r="I30" s="183"/>
      <c r="J30" s="185"/>
      <c r="K30" s="183"/>
    </row>
    <row r="31" spans="2:11">
      <c r="B31" s="205">
        <v>5</v>
      </c>
      <c r="C31" s="204" t="s">
        <v>234</v>
      </c>
      <c r="D31" s="203">
        <v>1673680</v>
      </c>
      <c r="E31" s="203"/>
      <c r="F31" s="203"/>
      <c r="G31" s="203"/>
      <c r="H31" s="203">
        <f t="shared" si="1"/>
        <v>1673680</v>
      </c>
      <c r="I31" s="183"/>
      <c r="J31" s="185"/>
      <c r="K31" s="183"/>
    </row>
    <row r="32" spans="2:11">
      <c r="B32" s="205">
        <v>6</v>
      </c>
      <c r="C32" s="204" t="s">
        <v>235</v>
      </c>
      <c r="D32" s="203">
        <v>5312508</v>
      </c>
      <c r="E32" s="203"/>
      <c r="F32" s="203">
        <v>768830</v>
      </c>
      <c r="G32" s="203"/>
      <c r="H32" s="203">
        <f t="shared" si="1"/>
        <v>6081338</v>
      </c>
      <c r="I32" s="183"/>
      <c r="J32" s="185"/>
      <c r="K32" s="183"/>
    </row>
    <row r="33" spans="2:11">
      <c r="B33" s="205">
        <v>7</v>
      </c>
      <c r="C33" s="204" t="s">
        <v>304</v>
      </c>
      <c r="D33" s="203">
        <v>0</v>
      </c>
      <c r="E33" s="203"/>
      <c r="F33" s="203"/>
      <c r="G33" s="203"/>
      <c r="H33" s="203">
        <f t="shared" si="1"/>
        <v>0</v>
      </c>
      <c r="I33" s="183"/>
      <c r="J33" s="185"/>
      <c r="K33" s="183"/>
    </row>
    <row r="34" spans="2:11">
      <c r="B34" s="202"/>
      <c r="C34" s="201" t="s">
        <v>203</v>
      </c>
      <c r="D34" s="200">
        <f>SUM(D27:D33)</f>
        <v>17394963.960000001</v>
      </c>
      <c r="E34" s="200"/>
      <c r="F34" s="200">
        <f>SUM(F27:F33)</f>
        <v>1341265</v>
      </c>
      <c r="G34" s="200">
        <f>SUM(G27:G33)</f>
        <v>0</v>
      </c>
      <c r="H34" s="200">
        <f>SUM(H27:H33)</f>
        <v>18736228.960000001</v>
      </c>
      <c r="I34" s="183"/>
      <c r="J34" s="185"/>
      <c r="K34" s="183"/>
    </row>
    <row r="35" spans="2:11">
      <c r="B35" s="209"/>
      <c r="C35" s="255" t="s">
        <v>236</v>
      </c>
      <c r="D35" s="255"/>
      <c r="E35" s="255"/>
      <c r="F35" s="255"/>
      <c r="G35" s="255"/>
      <c r="H35" s="208"/>
      <c r="I35" s="183"/>
      <c r="J35" s="185"/>
      <c r="K35" s="183"/>
    </row>
    <row r="36" spans="2:11">
      <c r="B36" s="207" t="s">
        <v>226</v>
      </c>
      <c r="C36" s="206" t="s">
        <v>227</v>
      </c>
      <c r="D36" s="206" t="s">
        <v>302</v>
      </c>
      <c r="E36" s="206" t="s">
        <v>305</v>
      </c>
      <c r="F36" s="206" t="s">
        <v>228</v>
      </c>
      <c r="G36" s="206" t="s">
        <v>229</v>
      </c>
      <c r="H36" s="206" t="s">
        <v>303</v>
      </c>
      <c r="I36" s="183"/>
      <c r="J36" s="185"/>
      <c r="K36" s="183"/>
    </row>
    <row r="37" spans="2:11">
      <c r="B37" s="205">
        <v>1</v>
      </c>
      <c r="C37" s="204" t="s">
        <v>230</v>
      </c>
      <c r="D37" s="203">
        <v>0</v>
      </c>
      <c r="E37" s="203"/>
      <c r="F37" s="203">
        <v>176450</v>
      </c>
      <c r="G37" s="203"/>
      <c r="H37" s="203">
        <f t="shared" ref="H37:H43" si="2">D37+F37-G37</f>
        <v>176450</v>
      </c>
      <c r="I37" s="183"/>
      <c r="J37" s="185"/>
      <c r="K37" s="183"/>
    </row>
    <row r="38" spans="2:11">
      <c r="B38" s="205">
        <v>2</v>
      </c>
      <c r="C38" s="204" t="s">
        <v>231</v>
      </c>
      <c r="D38" s="203">
        <v>2183336</v>
      </c>
      <c r="E38" s="203"/>
      <c r="F38" s="203"/>
      <c r="G38" s="203"/>
      <c r="H38" s="203">
        <f t="shared" si="2"/>
        <v>2183336</v>
      </c>
      <c r="I38" s="183"/>
      <c r="J38" s="185"/>
      <c r="K38" s="183"/>
    </row>
    <row r="39" spans="2:11">
      <c r="B39" s="205">
        <v>3</v>
      </c>
      <c r="C39" s="204" t="s">
        <v>232</v>
      </c>
      <c r="D39" s="203">
        <v>0</v>
      </c>
      <c r="E39" s="203"/>
      <c r="F39" s="203">
        <v>339786</v>
      </c>
      <c r="G39" s="203"/>
      <c r="H39" s="203">
        <f t="shared" si="2"/>
        <v>339786</v>
      </c>
      <c r="I39" s="183"/>
      <c r="J39" s="185"/>
      <c r="K39" s="183"/>
    </row>
    <row r="40" spans="2:11">
      <c r="B40" s="205">
        <v>4</v>
      </c>
      <c r="C40" s="204" t="s">
        <v>233</v>
      </c>
      <c r="D40" s="203">
        <v>2726524</v>
      </c>
      <c r="E40" s="203"/>
      <c r="F40" s="203">
        <v>90217</v>
      </c>
      <c r="G40" s="203"/>
      <c r="H40" s="203">
        <f t="shared" si="2"/>
        <v>2816741</v>
      </c>
      <c r="I40" s="183"/>
      <c r="J40" s="185"/>
      <c r="K40" s="183"/>
    </row>
    <row r="41" spans="2:11">
      <c r="B41" s="205">
        <v>5</v>
      </c>
      <c r="C41" s="204" t="s">
        <v>234</v>
      </c>
      <c r="D41" s="203">
        <v>1312812</v>
      </c>
      <c r="E41" s="203"/>
      <c r="F41" s="203">
        <v>299586</v>
      </c>
      <c r="G41" s="203"/>
      <c r="H41" s="203">
        <f t="shared" si="2"/>
        <v>1612398</v>
      </c>
      <c r="I41" s="183"/>
      <c r="J41" s="185"/>
      <c r="K41" s="183"/>
    </row>
    <row r="42" spans="2:11">
      <c r="B42" s="205">
        <v>6</v>
      </c>
      <c r="C42" s="204" t="s">
        <v>235</v>
      </c>
      <c r="D42" s="203">
        <v>3814577</v>
      </c>
      <c r="E42" s="203"/>
      <c r="F42" s="203"/>
      <c r="G42" s="203"/>
      <c r="H42" s="203">
        <f t="shared" si="2"/>
        <v>3814577</v>
      </c>
      <c r="I42" s="183"/>
      <c r="J42" s="185"/>
      <c r="K42" s="183"/>
    </row>
    <row r="43" spans="2:11">
      <c r="B43" s="205">
        <v>7</v>
      </c>
      <c r="C43" s="204" t="s">
        <v>304</v>
      </c>
      <c r="D43" s="203">
        <v>0</v>
      </c>
      <c r="E43" s="203"/>
      <c r="F43" s="203"/>
      <c r="G43" s="203"/>
      <c r="H43" s="203">
        <f t="shared" si="2"/>
        <v>0</v>
      </c>
      <c r="I43" s="183"/>
      <c r="J43" s="185"/>
      <c r="K43" s="183"/>
    </row>
    <row r="44" spans="2:11">
      <c r="B44" s="202"/>
      <c r="C44" s="201" t="s">
        <v>203</v>
      </c>
      <c r="D44" s="200">
        <f>SUM(D37:D43)</f>
        <v>10037249</v>
      </c>
      <c r="E44" s="200">
        <f>SUM(E37:E43)</f>
        <v>0</v>
      </c>
      <c r="F44" s="200">
        <f>SUM(F37:F43)</f>
        <v>906039</v>
      </c>
      <c r="G44" s="200">
        <f>SUM(G37:G43)</f>
        <v>0</v>
      </c>
      <c r="H44" s="200">
        <f>SUM(H37:H43)</f>
        <v>10943288</v>
      </c>
      <c r="I44" s="183"/>
      <c r="J44" s="185"/>
      <c r="K44" s="183"/>
    </row>
    <row r="45" spans="2:11">
      <c r="B45" s="209"/>
      <c r="C45" s="255" t="s">
        <v>237</v>
      </c>
      <c r="D45" s="255"/>
      <c r="E45" s="255"/>
      <c r="F45" s="255"/>
      <c r="G45" s="255"/>
      <c r="H45" s="208"/>
      <c r="I45" s="183"/>
      <c r="J45" s="185"/>
      <c r="K45" s="183"/>
    </row>
    <row r="46" spans="2:11">
      <c r="B46" s="207" t="s">
        <v>226</v>
      </c>
      <c r="C46" s="206" t="s">
        <v>227</v>
      </c>
      <c r="D46" s="206" t="s">
        <v>302</v>
      </c>
      <c r="E46" s="206" t="s">
        <v>305</v>
      </c>
      <c r="F46" s="206" t="s">
        <v>228</v>
      </c>
      <c r="G46" s="206" t="s">
        <v>229</v>
      </c>
      <c r="H46" s="206" t="s">
        <v>303</v>
      </c>
      <c r="I46" s="183"/>
      <c r="J46" s="185"/>
      <c r="K46" s="183"/>
    </row>
    <row r="47" spans="2:11">
      <c r="B47" s="205">
        <v>1</v>
      </c>
      <c r="C47" s="204" t="s">
        <v>230</v>
      </c>
      <c r="D47" s="203">
        <f t="shared" ref="D47:D53" si="3">D27-D37</f>
        <v>0</v>
      </c>
      <c r="E47" s="203"/>
      <c r="F47" s="203"/>
      <c r="G47" s="203"/>
      <c r="H47" s="203">
        <f>D47+F47-G47</f>
        <v>0</v>
      </c>
      <c r="I47" s="183"/>
      <c r="J47" s="185"/>
      <c r="K47" s="183"/>
    </row>
    <row r="48" spans="2:11">
      <c r="B48" s="205">
        <v>2</v>
      </c>
      <c r="C48" s="204" t="s">
        <v>231</v>
      </c>
      <c r="D48" s="203">
        <f t="shared" si="3"/>
        <v>3529987</v>
      </c>
      <c r="E48" s="203"/>
      <c r="F48" s="203">
        <v>572435</v>
      </c>
      <c r="G48" s="203">
        <v>176450</v>
      </c>
      <c r="H48" s="203">
        <f>D48-G48+F48</f>
        <v>3925972</v>
      </c>
      <c r="I48" s="183"/>
      <c r="J48" s="185"/>
      <c r="K48" s="183"/>
    </row>
    <row r="49" spans="2:11">
      <c r="B49" s="205">
        <v>3</v>
      </c>
      <c r="C49" s="204" t="s">
        <v>232</v>
      </c>
      <c r="D49" s="203">
        <f t="shared" si="3"/>
        <v>0</v>
      </c>
      <c r="E49" s="203"/>
      <c r="F49" s="203"/>
      <c r="G49" s="203"/>
      <c r="H49" s="203">
        <f>D49-G49+F49</f>
        <v>0</v>
      </c>
      <c r="I49" s="183"/>
      <c r="J49" s="185"/>
      <c r="K49" s="183"/>
    </row>
    <row r="50" spans="2:11">
      <c r="B50" s="205">
        <v>4</v>
      </c>
      <c r="C50" s="204" t="s">
        <v>233</v>
      </c>
      <c r="D50" s="203">
        <f t="shared" si="3"/>
        <v>1968928.96</v>
      </c>
      <c r="E50" s="203"/>
      <c r="F50" s="203"/>
      <c r="G50" s="203">
        <v>339786</v>
      </c>
      <c r="H50" s="203">
        <f>D50-G50+F50</f>
        <v>1629142.96</v>
      </c>
      <c r="I50" s="183"/>
      <c r="J50" s="185"/>
      <c r="K50" s="183"/>
    </row>
    <row r="51" spans="2:11">
      <c r="B51" s="205">
        <v>5</v>
      </c>
      <c r="C51" s="204" t="s">
        <v>234</v>
      </c>
      <c r="D51" s="203">
        <f t="shared" si="3"/>
        <v>360868</v>
      </c>
      <c r="E51" s="203"/>
      <c r="F51" s="203"/>
      <c r="G51" s="203">
        <v>90217</v>
      </c>
      <c r="H51" s="203">
        <f>D51-G51+F51</f>
        <v>270651</v>
      </c>
      <c r="I51" s="183"/>
      <c r="J51" s="185"/>
      <c r="K51" s="183"/>
    </row>
    <row r="52" spans="2:11">
      <c r="B52" s="205">
        <v>6</v>
      </c>
      <c r="C52" s="204" t="s">
        <v>235</v>
      </c>
      <c r="D52" s="203">
        <f t="shared" si="3"/>
        <v>1497931</v>
      </c>
      <c r="E52" s="203"/>
      <c r="F52" s="203">
        <v>768830</v>
      </c>
      <c r="G52" s="203">
        <v>299586</v>
      </c>
      <c r="H52" s="203">
        <f>D52-G52+F52</f>
        <v>1967175</v>
      </c>
      <c r="I52" s="183"/>
      <c r="J52" s="185"/>
      <c r="K52" s="183"/>
    </row>
    <row r="53" spans="2:11">
      <c r="B53" s="205">
        <v>7</v>
      </c>
      <c r="C53" s="204" t="s">
        <v>304</v>
      </c>
      <c r="D53" s="203">
        <f t="shared" si="3"/>
        <v>0</v>
      </c>
      <c r="E53" s="203"/>
      <c r="F53" s="203"/>
      <c r="G53" s="203"/>
      <c r="H53" s="203">
        <f>D53+F53-G53</f>
        <v>0</v>
      </c>
      <c r="I53" s="183"/>
      <c r="J53" s="185"/>
      <c r="K53" s="183"/>
    </row>
    <row r="54" spans="2:11">
      <c r="B54" s="202"/>
      <c r="C54" s="201" t="s">
        <v>203</v>
      </c>
      <c r="D54" s="200">
        <f>SUM(D47:D53)</f>
        <v>7357714.96</v>
      </c>
      <c r="E54" s="200">
        <f>SUM(E47:E53)</f>
        <v>0</v>
      </c>
      <c r="F54" s="200">
        <f>SUM(F47:F53)</f>
        <v>1341265</v>
      </c>
      <c r="G54" s="200">
        <f>SUM(G47:G53)</f>
        <v>906039</v>
      </c>
      <c r="H54" s="200">
        <f>SUM(H47:H53)</f>
        <v>7792940.96</v>
      </c>
      <c r="I54" s="183"/>
      <c r="J54" s="185"/>
      <c r="K54" s="183"/>
    </row>
    <row r="55" spans="2:11">
      <c r="B55" s="198"/>
      <c r="C55" s="197"/>
      <c r="D55" s="197"/>
      <c r="E55" s="197"/>
      <c r="F55" s="197"/>
      <c r="G55" s="197"/>
      <c r="H55" s="196">
        <f>H34-H44</f>
        <v>7792940.9600000009</v>
      </c>
      <c r="I55" s="183"/>
      <c r="J55" s="185"/>
      <c r="K55" s="183"/>
    </row>
    <row r="56" spans="2:11">
      <c r="B56" s="169" t="s">
        <v>254</v>
      </c>
      <c r="C56" s="149" t="s">
        <v>258</v>
      </c>
      <c r="D56" s="149"/>
      <c r="E56" s="149"/>
      <c r="F56" s="149"/>
      <c r="G56" s="149"/>
      <c r="H56" s="149"/>
      <c r="I56" s="149"/>
      <c r="J56" s="165"/>
      <c r="K56" s="149"/>
    </row>
    <row r="57" spans="2:11" ht="73.900000000000006" customHeight="1">
      <c r="B57" s="261" t="s">
        <v>312</v>
      </c>
      <c r="C57" s="262"/>
      <c r="D57" s="262"/>
      <c r="E57" s="262"/>
      <c r="F57" s="262"/>
      <c r="G57" s="262"/>
      <c r="H57" s="262"/>
      <c r="I57" s="262"/>
      <c r="J57" s="166"/>
      <c r="K57" s="163"/>
    </row>
    <row r="58" spans="2:11">
      <c r="B58" s="198"/>
      <c r="C58" s="183" t="s">
        <v>298</v>
      </c>
      <c r="D58" s="183"/>
      <c r="E58" s="199"/>
      <c r="F58" s="199"/>
      <c r="G58" s="197"/>
      <c r="H58" s="196"/>
      <c r="I58" s="183"/>
      <c r="J58" s="185"/>
      <c r="K58" s="183"/>
    </row>
    <row r="59" spans="2:11">
      <c r="B59" s="198"/>
      <c r="C59" s="183"/>
      <c r="D59" s="183"/>
      <c r="E59" s="199"/>
      <c r="F59" s="199"/>
      <c r="G59" s="197"/>
      <c r="H59" s="196"/>
      <c r="I59" s="183"/>
      <c r="J59" s="185"/>
      <c r="K59" s="183"/>
    </row>
    <row r="60" spans="2:11">
      <c r="B60" s="198"/>
      <c r="C60" s="250" t="s">
        <v>227</v>
      </c>
      <c r="D60" s="251"/>
      <c r="E60" s="252"/>
      <c r="F60" s="192" t="s">
        <v>247</v>
      </c>
      <c r="G60" s="197"/>
      <c r="H60" s="196"/>
      <c r="I60" s="183"/>
      <c r="J60" s="185"/>
      <c r="K60" s="183"/>
    </row>
    <row r="61" spans="2:11">
      <c r="B61" s="198"/>
      <c r="C61" s="247" t="s">
        <v>297</v>
      </c>
      <c r="D61" s="248"/>
      <c r="E61" s="249"/>
      <c r="F61" s="191">
        <v>13833398</v>
      </c>
      <c r="G61" s="197"/>
      <c r="H61" s="196"/>
      <c r="I61" s="183"/>
      <c r="J61" s="185"/>
      <c r="K61" s="183"/>
    </row>
    <row r="62" spans="2:11">
      <c r="B62" s="198"/>
      <c r="C62" s="247" t="s">
        <v>116</v>
      </c>
      <c r="D62" s="248"/>
      <c r="E62" s="249"/>
      <c r="F62" s="191">
        <v>0</v>
      </c>
      <c r="G62" s="197"/>
      <c r="H62" s="196"/>
      <c r="I62" s="183"/>
      <c r="J62" s="185"/>
      <c r="K62" s="183"/>
    </row>
    <row r="63" spans="2:11">
      <c r="B63" s="198"/>
      <c r="C63" s="244" t="s">
        <v>203</v>
      </c>
      <c r="D63" s="245"/>
      <c r="E63" s="246"/>
      <c r="F63" s="190">
        <f>SUM(F61:F62)</f>
        <v>13833398</v>
      </c>
      <c r="G63" s="197"/>
      <c r="H63" s="196"/>
      <c r="I63" s="183"/>
      <c r="J63" s="185"/>
      <c r="K63" s="183"/>
    </row>
    <row r="64" spans="2:11">
      <c r="B64" s="198"/>
      <c r="C64" s="197"/>
      <c r="D64" s="197"/>
      <c r="E64" s="197"/>
      <c r="F64" s="197"/>
      <c r="G64" s="197"/>
      <c r="H64" s="196"/>
      <c r="I64" s="183"/>
      <c r="J64" s="185"/>
      <c r="K64" s="183"/>
    </row>
    <row r="65" spans="2:11">
      <c r="B65" s="164" t="s">
        <v>260</v>
      </c>
      <c r="C65" s="149" t="s">
        <v>257</v>
      </c>
      <c r="D65" s="149"/>
      <c r="E65" s="150"/>
      <c r="F65" s="151"/>
      <c r="G65" s="151"/>
      <c r="H65" s="151"/>
      <c r="I65" s="151"/>
      <c r="J65" s="170"/>
      <c r="K65" s="151"/>
    </row>
    <row r="66" spans="2:11" ht="132.75" customHeight="1" thickBot="1">
      <c r="B66" s="259" t="s">
        <v>246</v>
      </c>
      <c r="C66" s="260"/>
      <c r="D66" s="260"/>
      <c r="E66" s="260"/>
      <c r="F66" s="260"/>
      <c r="G66" s="260"/>
      <c r="H66" s="260"/>
      <c r="I66" s="260"/>
      <c r="J66" s="171"/>
      <c r="K66" s="151"/>
    </row>
    <row r="67" spans="2:11">
      <c r="B67" s="195"/>
      <c r="C67" s="194" t="s">
        <v>300</v>
      </c>
      <c r="D67" s="194"/>
      <c r="E67" s="194"/>
      <c r="F67" s="194"/>
      <c r="G67" s="194"/>
      <c r="H67" s="194"/>
      <c r="I67" s="194"/>
      <c r="J67" s="193"/>
      <c r="K67" s="151"/>
    </row>
    <row r="68" spans="2:11">
      <c r="B68" s="184"/>
      <c r="C68" s="250" t="s">
        <v>227</v>
      </c>
      <c r="D68" s="251"/>
      <c r="E68" s="252"/>
      <c r="F68" s="192" t="s">
        <v>247</v>
      </c>
      <c r="G68" s="183"/>
      <c r="H68" s="183"/>
      <c r="I68" s="183"/>
      <c r="J68" s="185"/>
      <c r="K68" s="151"/>
    </row>
    <row r="69" spans="2:11">
      <c r="B69" s="184"/>
      <c r="C69" s="247" t="s">
        <v>325</v>
      </c>
      <c r="D69" s="248"/>
      <c r="E69" s="249"/>
      <c r="F69" s="191">
        <v>572435</v>
      </c>
      <c r="G69" s="183"/>
      <c r="H69" s="183"/>
      <c r="I69" s="183"/>
      <c r="J69" s="185"/>
      <c r="K69" s="151"/>
    </row>
    <row r="70" spans="2:11">
      <c r="B70" s="184"/>
      <c r="C70" s="247" t="s">
        <v>235</v>
      </c>
      <c r="D70" s="248"/>
      <c r="E70" s="249"/>
      <c r="F70" s="191">
        <v>768830</v>
      </c>
      <c r="G70" s="183"/>
      <c r="H70" s="183"/>
      <c r="I70" s="183"/>
      <c r="J70" s="185"/>
      <c r="K70" s="151"/>
    </row>
    <row r="71" spans="2:11">
      <c r="B71" s="184"/>
      <c r="C71" s="247" t="s">
        <v>299</v>
      </c>
      <c r="D71" s="248"/>
      <c r="E71" s="249"/>
      <c r="F71" s="191">
        <v>0</v>
      </c>
      <c r="G71" s="183"/>
      <c r="H71" s="183"/>
      <c r="I71" s="183"/>
      <c r="J71" s="185"/>
      <c r="K71" s="151"/>
    </row>
    <row r="72" spans="2:11">
      <c r="B72" s="184"/>
      <c r="C72" s="247" t="s">
        <v>296</v>
      </c>
      <c r="D72" s="248"/>
      <c r="E72" s="249"/>
      <c r="F72" s="191">
        <v>87830</v>
      </c>
      <c r="G72" s="183"/>
      <c r="H72" s="183"/>
      <c r="I72" s="183"/>
      <c r="J72" s="185"/>
      <c r="K72" s="151"/>
    </row>
    <row r="73" spans="2:11">
      <c r="B73" s="184"/>
      <c r="C73" s="247" t="s">
        <v>295</v>
      </c>
      <c r="D73" s="248"/>
      <c r="E73" s="249"/>
      <c r="F73" s="191">
        <v>243822</v>
      </c>
      <c r="G73" s="183"/>
      <c r="H73" s="183"/>
      <c r="I73" s="183"/>
      <c r="J73" s="185"/>
      <c r="K73" s="151"/>
    </row>
    <row r="74" spans="2:11">
      <c r="B74" s="184"/>
      <c r="C74" s="247" t="s">
        <v>294</v>
      </c>
      <c r="D74" s="248"/>
      <c r="E74" s="249"/>
      <c r="F74" s="191">
        <v>394154</v>
      </c>
      <c r="G74" s="183"/>
      <c r="H74" s="183"/>
      <c r="I74" s="183"/>
      <c r="J74" s="185"/>
      <c r="K74" s="151"/>
    </row>
    <row r="75" spans="2:11">
      <c r="B75" s="184"/>
      <c r="C75" s="247" t="s">
        <v>293</v>
      </c>
      <c r="D75" s="248"/>
      <c r="E75" s="249"/>
      <c r="F75" s="191">
        <v>135514</v>
      </c>
      <c r="G75" s="183"/>
      <c r="H75" s="183"/>
      <c r="I75" s="183"/>
      <c r="J75" s="185"/>
      <c r="K75" s="151"/>
    </row>
    <row r="76" spans="2:11">
      <c r="B76" s="184"/>
      <c r="C76" s="247" t="s">
        <v>292</v>
      </c>
      <c r="D76" s="248"/>
      <c r="E76" s="249"/>
      <c r="F76" s="191">
        <v>57700</v>
      </c>
      <c r="G76" s="183"/>
      <c r="H76" s="183"/>
      <c r="I76" s="183"/>
      <c r="J76" s="185"/>
      <c r="K76" s="151"/>
    </row>
    <row r="77" spans="2:11">
      <c r="B77" s="184"/>
      <c r="C77" s="247" t="s">
        <v>320</v>
      </c>
      <c r="D77" s="248"/>
      <c r="E77" s="249"/>
      <c r="F77" s="191">
        <v>58002</v>
      </c>
      <c r="G77" s="183"/>
      <c r="H77" s="183"/>
      <c r="I77" s="183"/>
      <c r="J77" s="185"/>
      <c r="K77" s="151"/>
    </row>
    <row r="78" spans="2:11">
      <c r="B78" s="184"/>
      <c r="C78" s="247" t="s">
        <v>337</v>
      </c>
      <c r="D78" s="248"/>
      <c r="E78" s="249"/>
      <c r="F78" s="191">
        <v>35088</v>
      </c>
      <c r="G78" s="183"/>
      <c r="H78" s="183"/>
      <c r="I78" s="183"/>
      <c r="J78" s="185"/>
      <c r="K78" s="151"/>
    </row>
    <row r="79" spans="2:11">
      <c r="B79" s="184"/>
      <c r="C79" s="247" t="s">
        <v>291</v>
      </c>
      <c r="D79" s="248"/>
      <c r="E79" s="249"/>
      <c r="F79" s="191">
        <v>339855</v>
      </c>
      <c r="G79" s="183"/>
      <c r="H79" s="183"/>
      <c r="I79" s="183"/>
      <c r="J79" s="185"/>
      <c r="K79" s="151"/>
    </row>
    <row r="80" spans="2:11">
      <c r="B80" s="184"/>
      <c r="C80" s="247" t="s">
        <v>321</v>
      </c>
      <c r="D80" s="248"/>
      <c r="E80" s="249"/>
      <c r="F80" s="191">
        <v>0</v>
      </c>
      <c r="G80" s="183"/>
      <c r="H80" s="183"/>
      <c r="I80" s="183"/>
      <c r="J80" s="185"/>
      <c r="K80" s="151"/>
    </row>
    <row r="81" spans="2:11">
      <c r="B81" s="184"/>
      <c r="C81" s="244" t="s">
        <v>203</v>
      </c>
      <c r="D81" s="245"/>
      <c r="E81" s="246"/>
      <c r="F81" s="190">
        <f>SUM(F69:F80)</f>
        <v>2693230</v>
      </c>
      <c r="G81" s="183"/>
      <c r="H81" s="183"/>
      <c r="I81" s="183"/>
      <c r="J81" s="185"/>
      <c r="K81" s="151"/>
    </row>
    <row r="82" spans="2:11">
      <c r="B82" s="184"/>
      <c r="C82" s="244" t="s">
        <v>248</v>
      </c>
      <c r="D82" s="245"/>
      <c r="E82" s="246"/>
      <c r="F82" s="190">
        <v>2693230</v>
      </c>
      <c r="G82" s="183"/>
      <c r="H82" s="183"/>
      <c r="I82" s="183"/>
      <c r="J82" s="185"/>
      <c r="K82" s="151"/>
    </row>
    <row r="83" spans="2:11">
      <c r="B83" s="184"/>
      <c r="C83" s="244" t="s">
        <v>249</v>
      </c>
      <c r="D83" s="245"/>
      <c r="E83" s="246"/>
      <c r="F83" s="190">
        <f>F81-F82</f>
        <v>0</v>
      </c>
      <c r="G83" s="183"/>
      <c r="H83" s="183"/>
      <c r="I83" s="183"/>
      <c r="J83" s="185"/>
      <c r="K83" s="151"/>
    </row>
    <row r="84" spans="2:11">
      <c r="B84" s="184"/>
      <c r="C84" s="183"/>
      <c r="D84" s="183"/>
      <c r="E84" s="183"/>
      <c r="F84" s="183"/>
      <c r="G84" s="183"/>
      <c r="H84" s="183"/>
      <c r="I84" s="183"/>
      <c r="J84" s="185"/>
      <c r="K84" s="151"/>
    </row>
    <row r="85" spans="2:11">
      <c r="B85" s="184"/>
      <c r="C85" s="250" t="s">
        <v>227</v>
      </c>
      <c r="D85" s="251"/>
      <c r="E85" s="252"/>
      <c r="F85" s="192" t="s">
        <v>247</v>
      </c>
      <c r="G85" s="183"/>
      <c r="H85" s="183"/>
      <c r="I85" s="183"/>
      <c r="J85" s="185"/>
      <c r="K85" s="151"/>
    </row>
    <row r="86" spans="2:11">
      <c r="B86" s="184"/>
      <c r="C86" s="247" t="s">
        <v>296</v>
      </c>
      <c r="D86" s="248"/>
      <c r="E86" s="249"/>
      <c r="F86" s="191">
        <v>87830</v>
      </c>
      <c r="G86" s="183"/>
      <c r="H86" s="183"/>
      <c r="I86" s="183"/>
      <c r="J86" s="185"/>
      <c r="K86" s="151"/>
    </row>
    <row r="87" spans="2:11">
      <c r="B87" s="184"/>
      <c r="C87" s="247" t="s">
        <v>295</v>
      </c>
      <c r="D87" s="248"/>
      <c r="E87" s="249"/>
      <c r="F87" s="191">
        <v>243822</v>
      </c>
      <c r="G87" s="183"/>
      <c r="H87" s="183"/>
      <c r="I87" s="183"/>
      <c r="J87" s="185"/>
      <c r="K87" s="151"/>
    </row>
    <row r="88" spans="2:11">
      <c r="B88" s="184"/>
      <c r="C88" s="247" t="s">
        <v>294</v>
      </c>
      <c r="D88" s="248"/>
      <c r="E88" s="249"/>
      <c r="F88" s="191">
        <v>394154</v>
      </c>
      <c r="G88" s="183"/>
      <c r="H88" s="183"/>
      <c r="I88" s="183"/>
      <c r="J88" s="185"/>
      <c r="K88" s="151"/>
    </row>
    <row r="89" spans="2:11">
      <c r="B89" s="184"/>
      <c r="C89" s="247" t="s">
        <v>293</v>
      </c>
      <c r="D89" s="248"/>
      <c r="E89" s="249"/>
      <c r="F89" s="191">
        <v>135514</v>
      </c>
      <c r="G89" s="183"/>
      <c r="H89" s="183"/>
      <c r="I89" s="183"/>
      <c r="J89" s="185"/>
      <c r="K89" s="151"/>
    </row>
    <row r="90" spans="2:11">
      <c r="B90" s="184"/>
      <c r="C90" s="247" t="s">
        <v>292</v>
      </c>
      <c r="D90" s="248"/>
      <c r="E90" s="249"/>
      <c r="F90" s="191">
        <v>57700</v>
      </c>
      <c r="G90" s="183"/>
      <c r="H90" s="183"/>
      <c r="I90" s="183"/>
      <c r="J90" s="185"/>
      <c r="K90" s="151"/>
    </row>
    <row r="91" spans="2:11">
      <c r="B91" s="184"/>
      <c r="C91" s="247" t="s">
        <v>320</v>
      </c>
      <c r="D91" s="248"/>
      <c r="E91" s="249"/>
      <c r="F91" s="191">
        <v>58002</v>
      </c>
      <c r="G91" s="183"/>
      <c r="H91" s="183"/>
      <c r="I91" s="183"/>
      <c r="J91" s="185"/>
      <c r="K91" s="151"/>
    </row>
    <row r="92" spans="2:11">
      <c r="B92" s="184"/>
      <c r="C92" s="247" t="s">
        <v>337</v>
      </c>
      <c r="D92" s="248"/>
      <c r="E92" s="249"/>
      <c r="F92" s="191">
        <v>159016</v>
      </c>
      <c r="G92" s="183"/>
      <c r="H92" s="183"/>
      <c r="I92" s="183"/>
      <c r="J92" s="185"/>
      <c r="K92" s="151"/>
    </row>
    <row r="93" spans="2:11">
      <c r="B93" s="184"/>
      <c r="C93" s="247" t="s">
        <v>291</v>
      </c>
      <c r="D93" s="248"/>
      <c r="E93" s="249"/>
      <c r="F93" s="191">
        <v>339855</v>
      </c>
      <c r="G93" s="183"/>
      <c r="H93" s="183"/>
      <c r="I93" s="183"/>
      <c r="J93" s="185"/>
      <c r="K93" s="151"/>
    </row>
    <row r="94" spans="2:11">
      <c r="B94" s="184"/>
      <c r="C94" s="247" t="s">
        <v>338</v>
      </c>
      <c r="D94" s="248"/>
      <c r="E94" s="249"/>
      <c r="F94" s="191">
        <v>288638</v>
      </c>
      <c r="G94" s="183"/>
      <c r="H94" s="183"/>
      <c r="I94" s="183"/>
      <c r="J94" s="185"/>
      <c r="K94" s="151"/>
    </row>
    <row r="95" spans="2:11">
      <c r="B95" s="184"/>
      <c r="C95" s="247" t="s">
        <v>290</v>
      </c>
      <c r="D95" s="248"/>
      <c r="E95" s="249"/>
      <c r="F95" s="191">
        <v>0</v>
      </c>
      <c r="G95" s="183"/>
      <c r="H95" s="183"/>
      <c r="I95" s="183"/>
      <c r="J95" s="185"/>
      <c r="K95" s="151"/>
    </row>
    <row r="96" spans="2:11">
      <c r="B96" s="184"/>
      <c r="C96" s="247" t="s">
        <v>289</v>
      </c>
      <c r="D96" s="248"/>
      <c r="E96" s="249"/>
      <c r="F96" s="191">
        <v>5154595</v>
      </c>
      <c r="G96" s="183"/>
      <c r="H96" s="183"/>
      <c r="I96" s="183"/>
      <c r="J96" s="185"/>
      <c r="K96" s="151"/>
    </row>
    <row r="97" spans="2:11">
      <c r="B97" s="184"/>
      <c r="C97" s="247" t="s">
        <v>288</v>
      </c>
      <c r="D97" s="248"/>
      <c r="E97" s="249"/>
      <c r="F97" s="191">
        <v>860817</v>
      </c>
      <c r="G97" s="183"/>
      <c r="H97" s="183"/>
      <c r="I97" s="183"/>
      <c r="J97" s="185"/>
      <c r="K97" s="151"/>
    </row>
    <row r="98" spans="2:11">
      <c r="B98" s="184"/>
      <c r="C98" s="247" t="s">
        <v>287</v>
      </c>
      <c r="D98" s="248"/>
      <c r="E98" s="249"/>
      <c r="F98" s="191">
        <v>906039</v>
      </c>
      <c r="G98" s="183"/>
      <c r="H98" s="183"/>
      <c r="I98" s="183"/>
      <c r="J98" s="185"/>
      <c r="K98" s="151"/>
    </row>
    <row r="99" spans="2:11">
      <c r="B99" s="184"/>
      <c r="C99" s="247" t="s">
        <v>286</v>
      </c>
      <c r="D99" s="248"/>
      <c r="E99" s="249"/>
      <c r="F99" s="191">
        <v>15093</v>
      </c>
      <c r="G99" s="183"/>
      <c r="H99" s="183"/>
      <c r="I99" s="183"/>
      <c r="J99" s="185"/>
      <c r="K99" s="151"/>
    </row>
    <row r="100" spans="2:11">
      <c r="B100" s="184"/>
      <c r="C100" s="247" t="s">
        <v>285</v>
      </c>
      <c r="D100" s="248"/>
      <c r="E100" s="249"/>
      <c r="F100" s="191">
        <v>48988</v>
      </c>
      <c r="G100" s="183"/>
      <c r="H100" s="183"/>
      <c r="I100" s="183"/>
      <c r="J100" s="185"/>
      <c r="K100" s="151"/>
    </row>
    <row r="101" spans="2:11">
      <c r="B101" s="184"/>
      <c r="C101" s="244" t="s">
        <v>203</v>
      </c>
      <c r="D101" s="245"/>
      <c r="E101" s="246"/>
      <c r="F101" s="190">
        <f>SUM(F86:F100)</f>
        <v>8750063</v>
      </c>
      <c r="G101" s="183"/>
      <c r="H101" s="183"/>
      <c r="I101" s="183"/>
      <c r="J101" s="185"/>
      <c r="K101" s="151"/>
    </row>
    <row r="102" spans="2:11">
      <c r="B102" s="184"/>
      <c r="C102" s="183"/>
      <c r="D102" s="183"/>
      <c r="E102" s="183"/>
      <c r="F102" s="183"/>
      <c r="G102" s="183"/>
      <c r="H102" s="183"/>
      <c r="I102" s="183"/>
      <c r="J102" s="185"/>
      <c r="K102" s="151"/>
    </row>
    <row r="103" spans="2:11">
      <c r="B103" s="169" t="s">
        <v>314</v>
      </c>
      <c r="C103" s="149" t="s">
        <v>261</v>
      </c>
      <c r="D103" s="149"/>
      <c r="E103" s="149"/>
      <c r="F103" s="149"/>
      <c r="G103" s="149"/>
      <c r="H103" s="149"/>
      <c r="I103" s="149"/>
      <c r="J103" s="165"/>
      <c r="K103" s="151"/>
    </row>
    <row r="104" spans="2:11" ht="30" customHeight="1">
      <c r="B104" s="261" t="s">
        <v>262</v>
      </c>
      <c r="C104" s="262"/>
      <c r="D104" s="262"/>
      <c r="E104" s="262"/>
      <c r="F104" s="262"/>
      <c r="G104" s="262"/>
      <c r="H104" s="262"/>
      <c r="I104" s="262"/>
      <c r="J104" s="166"/>
      <c r="K104" s="151"/>
    </row>
    <row r="105" spans="2:11">
      <c r="B105" s="184"/>
      <c r="C105" s="250" t="s">
        <v>227</v>
      </c>
      <c r="D105" s="251"/>
      <c r="E105" s="252"/>
      <c r="F105" s="192" t="s">
        <v>247</v>
      </c>
      <c r="G105" s="183"/>
      <c r="I105" s="183"/>
      <c r="J105" s="185"/>
      <c r="K105" s="151"/>
    </row>
    <row r="106" spans="2:11">
      <c r="B106" s="184"/>
      <c r="C106" s="247" t="s">
        <v>284</v>
      </c>
      <c r="D106" s="248"/>
      <c r="E106" s="249"/>
      <c r="F106" s="191">
        <f>F63</f>
        <v>13833398</v>
      </c>
      <c r="G106" s="183"/>
      <c r="I106" s="183"/>
      <c r="J106" s="185"/>
      <c r="K106" s="151"/>
    </row>
    <row r="107" spans="2:11">
      <c r="B107" s="184"/>
      <c r="C107" s="247" t="s">
        <v>283</v>
      </c>
      <c r="D107" s="248"/>
      <c r="E107" s="249"/>
      <c r="F107" s="191">
        <f>F101</f>
        <v>8750063</v>
      </c>
      <c r="G107" s="183"/>
      <c r="J107" s="189"/>
      <c r="K107" s="151"/>
    </row>
    <row r="108" spans="2:11">
      <c r="B108" s="184"/>
      <c r="C108" s="247" t="s">
        <v>282</v>
      </c>
      <c r="D108" s="248"/>
      <c r="E108" s="249"/>
      <c r="F108" s="191">
        <f>F106-F107</f>
        <v>5083335</v>
      </c>
      <c r="G108" s="183"/>
      <c r="J108" s="189"/>
      <c r="K108" s="151"/>
    </row>
    <row r="109" spans="2:11">
      <c r="B109" s="184"/>
      <c r="C109" s="247" t="s">
        <v>281</v>
      </c>
      <c r="D109" s="248"/>
      <c r="E109" s="249"/>
      <c r="F109" s="191">
        <v>0</v>
      </c>
      <c r="G109" s="183"/>
      <c r="J109" s="189"/>
      <c r="K109" s="151"/>
    </row>
    <row r="110" spans="2:11">
      <c r="B110" s="184"/>
      <c r="C110" s="247" t="s">
        <v>280</v>
      </c>
      <c r="D110" s="248"/>
      <c r="E110" s="249"/>
      <c r="F110" s="191">
        <v>0</v>
      </c>
      <c r="G110" s="183"/>
      <c r="J110" s="189"/>
      <c r="K110" s="151"/>
    </row>
    <row r="111" spans="2:11">
      <c r="B111" s="184"/>
      <c r="C111" s="247" t="s">
        <v>279</v>
      </c>
      <c r="D111" s="248"/>
      <c r="E111" s="249"/>
      <c r="F111" s="191">
        <v>0</v>
      </c>
      <c r="G111" s="183"/>
      <c r="J111" s="189"/>
      <c r="K111" s="151"/>
    </row>
    <row r="112" spans="2:11">
      <c r="B112" s="184"/>
      <c r="C112" s="247" t="s">
        <v>278</v>
      </c>
      <c r="D112" s="248"/>
      <c r="E112" s="249"/>
      <c r="F112" s="190">
        <f>F109-F111</f>
        <v>0</v>
      </c>
      <c r="G112" s="183"/>
      <c r="J112" s="189"/>
      <c r="K112" s="151"/>
    </row>
    <row r="113" spans="2:11">
      <c r="B113" s="184"/>
      <c r="C113" s="183"/>
      <c r="D113" s="183"/>
      <c r="G113" s="183"/>
      <c r="J113" s="189"/>
      <c r="K113" s="151"/>
    </row>
    <row r="114" spans="2:11">
      <c r="B114" s="188" t="s">
        <v>316</v>
      </c>
      <c r="C114" s="179" t="s">
        <v>317</v>
      </c>
      <c r="D114" s="183"/>
      <c r="E114" s="183"/>
      <c r="F114" s="183"/>
      <c r="G114" s="183"/>
      <c r="H114" s="183"/>
      <c r="I114" s="183"/>
      <c r="J114" s="185"/>
      <c r="K114" s="151"/>
    </row>
    <row r="115" spans="2:11" ht="29.45" customHeight="1">
      <c r="B115" s="256" t="s">
        <v>318</v>
      </c>
      <c r="C115" s="257"/>
      <c r="D115" s="257"/>
      <c r="E115" s="257"/>
      <c r="F115" s="257"/>
      <c r="G115" s="257"/>
      <c r="H115" s="257"/>
      <c r="I115" s="257"/>
      <c r="J115" s="185"/>
      <c r="K115" s="151"/>
    </row>
    <row r="116" spans="2:11" ht="12.6" customHeight="1">
      <c r="B116" s="187"/>
      <c r="C116" s="186"/>
      <c r="D116" s="186"/>
      <c r="E116" s="186"/>
      <c r="F116" s="186"/>
      <c r="G116" s="186"/>
      <c r="H116" s="186"/>
      <c r="I116" s="186"/>
      <c r="J116" s="185"/>
      <c r="K116" s="151"/>
    </row>
    <row r="117" spans="2:11">
      <c r="B117" s="184"/>
      <c r="C117" s="265"/>
      <c r="D117" s="265"/>
      <c r="E117" s="183"/>
      <c r="F117" s="179"/>
      <c r="G117" s="265" t="s">
        <v>319</v>
      </c>
      <c r="H117" s="265"/>
      <c r="I117" s="179"/>
      <c r="J117" s="178"/>
      <c r="K117" s="151"/>
    </row>
    <row r="118" spans="2:11">
      <c r="B118" s="182"/>
      <c r="C118" s="265"/>
      <c r="D118" s="265"/>
      <c r="E118" s="181"/>
      <c r="F118" s="179"/>
      <c r="G118" s="265" t="s">
        <v>277</v>
      </c>
      <c r="H118" s="265"/>
      <c r="I118" s="179"/>
      <c r="J118" s="178"/>
      <c r="K118" s="151"/>
    </row>
    <row r="119" spans="2:11" ht="13.5" thickBot="1">
      <c r="B119" s="177"/>
      <c r="C119" s="176"/>
      <c r="D119" s="176"/>
      <c r="E119" s="176"/>
      <c r="F119" s="176"/>
      <c r="G119" s="176"/>
      <c r="H119" s="176"/>
      <c r="I119" s="176"/>
      <c r="J119" s="175"/>
      <c r="K119" s="151"/>
    </row>
    <row r="120" spans="2:11" ht="6.6" customHeight="1">
      <c r="K120" s="151"/>
    </row>
    <row r="121" spans="2:11">
      <c r="K121" s="151"/>
    </row>
  </sheetData>
  <mergeCells count="64">
    <mergeCell ref="G118:H118"/>
    <mergeCell ref="C117:D117"/>
    <mergeCell ref="C118:D118"/>
    <mergeCell ref="B115:I115"/>
    <mergeCell ref="B11:I11"/>
    <mergeCell ref="C99:E99"/>
    <mergeCell ref="C100:E100"/>
    <mergeCell ref="C101:E101"/>
    <mergeCell ref="C106:E106"/>
    <mergeCell ref="C90:E90"/>
    <mergeCell ref="C91:E91"/>
    <mergeCell ref="C92:E92"/>
    <mergeCell ref="C93:E93"/>
    <mergeCell ref="G117:H117"/>
    <mergeCell ref="C107:E107"/>
    <mergeCell ref="C110:E110"/>
    <mergeCell ref="C111:E111"/>
    <mergeCell ref="C112:E112"/>
    <mergeCell ref="C3:F3"/>
    <mergeCell ref="B66:I66"/>
    <mergeCell ref="B57:I57"/>
    <mergeCell ref="C109:E109"/>
    <mergeCell ref="B9:I9"/>
    <mergeCell ref="B22:I22"/>
    <mergeCell ref="B20:I20"/>
    <mergeCell ref="C96:E96"/>
    <mergeCell ref="C97:E97"/>
    <mergeCell ref="C95:E95"/>
    <mergeCell ref="C82:E82"/>
    <mergeCell ref="C108:E108"/>
    <mergeCell ref="C105:E105"/>
    <mergeCell ref="B104:I104"/>
    <mergeCell ref="C85:E85"/>
    <mergeCell ref="C86:E86"/>
    <mergeCell ref="C98:E98"/>
    <mergeCell ref="C87:E87"/>
    <mergeCell ref="C88:E88"/>
    <mergeCell ref="C89:E89"/>
    <mergeCell ref="C94:E94"/>
    <mergeCell ref="C60:E60"/>
    <mergeCell ref="C61:E61"/>
    <mergeCell ref="C62:E62"/>
    <mergeCell ref="C63:E63"/>
    <mergeCell ref="B24:I24"/>
    <mergeCell ref="C4:E4"/>
    <mergeCell ref="C5:E5"/>
    <mergeCell ref="C25:G25"/>
    <mergeCell ref="C35:G35"/>
    <mergeCell ref="C45:G45"/>
    <mergeCell ref="C83:E83"/>
    <mergeCell ref="C75:E75"/>
    <mergeCell ref="C76:E76"/>
    <mergeCell ref="C77:E77"/>
    <mergeCell ref="C68:E68"/>
    <mergeCell ref="C69:E69"/>
    <mergeCell ref="C70:E70"/>
    <mergeCell ref="C71:E71"/>
    <mergeCell ref="C72:E72"/>
    <mergeCell ref="C73:E73"/>
    <mergeCell ref="C74:E74"/>
    <mergeCell ref="C78:E78"/>
    <mergeCell ref="C79:E79"/>
    <mergeCell ref="C80:E80"/>
    <mergeCell ref="C81:E81"/>
  </mergeCells>
  <pageMargins left="0.31496062992125984" right="0.31496062992125984" top="0.51181102362204722" bottom="0.51181102362204722"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2025-03-28T11:54:04Z</cp:lastPrinted>
  <dcterms:created xsi:type="dcterms:W3CDTF">2015-06-05T18:17:00Z</dcterms:created>
  <dcterms:modified xsi:type="dcterms:W3CDTF">2025-05-15T13:01:31Z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