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BILANCI 2023 DRAFT\"/>
    </mc:Choice>
  </mc:AlternateContent>
  <xr:revisionPtr revIDLastSave="0" documentId="13_ncr:1_{CB3F7C8E-DEE1-4510-916C-3E4D1748A1F8}" xr6:coauthVersionLast="47" xr6:coauthVersionMax="47" xr10:uidLastSave="{00000000-0000-0000-0000-000000000000}"/>
  <bookViews>
    <workbookView xWindow="-120" yWindow="-120" windowWidth="25440" windowHeight="15390" tabRatio="861" activeTab="1" xr2:uid="{00000000-000D-0000-FFFF-FFFF00000000}"/>
  </bookViews>
  <sheets>
    <sheet name="Kop." sheetId="6" r:id="rId1"/>
    <sheet name="1-Pasqyra e Pozicioni Financiar" sheetId="5" r:id="rId2"/>
    <sheet name="2.1-Pasqyra e Perform. (natyra)" sheetId="4" r:id="rId3"/>
    <sheet name="3,1-22-G-CashFlow indirekt" sheetId="10" r:id="rId4"/>
    <sheet name="4-22-G-Pasq e Lev ne Kap" sheetId="8" r:id="rId5"/>
    <sheet name="AQT" sheetId="7" r:id="rId6"/>
  </sheets>
  <externalReferences>
    <externalReference r:id="rId7"/>
    <externalReference r:id="rId8"/>
  </externalReferences>
  <definedNames>
    <definedName name="_xlnm.Print_Area" localSheetId="1">'1-Pasqyra e Pozicioni Financiar'!$A$1:$D$120</definedName>
    <definedName name="Z_181386F5_8DAB_4E85_A3D6_B3649233DDF4_.wvu.Cols" localSheetId="1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5" l="1"/>
  <c r="F27" i="7"/>
  <c r="E26" i="7"/>
  <c r="D26" i="7"/>
  <c r="E25" i="7"/>
  <c r="D25" i="7"/>
  <c r="E24" i="7"/>
  <c r="D24" i="7"/>
  <c r="E23" i="7"/>
  <c r="D23" i="7"/>
  <c r="E22" i="7"/>
  <c r="D22" i="7"/>
  <c r="D27" i="4" l="1"/>
  <c r="D89" i="5"/>
  <c r="G33" i="8" l="1"/>
  <c r="G20" i="8"/>
  <c r="I10" i="8"/>
  <c r="K10" i="8" s="1"/>
  <c r="B58" i="5" l="1"/>
  <c r="H32" i="8" l="1"/>
  <c r="G22" i="7" l="1"/>
  <c r="D43" i="4" l="1"/>
  <c r="D48" i="4" s="1"/>
  <c r="D58" i="4" s="1"/>
  <c r="G35" i="8" l="1"/>
  <c r="H19" i="8" l="1"/>
  <c r="B43" i="4"/>
  <c r="B48" i="4" s="1"/>
  <c r="B58" i="4" l="1"/>
  <c r="D64" i="10"/>
  <c r="B64" i="10"/>
  <c r="D49" i="10"/>
  <c r="B49" i="10"/>
  <c r="D37" i="10"/>
  <c r="E30" i="8"/>
  <c r="E17" i="8"/>
  <c r="J35" i="8"/>
  <c r="H35" i="8"/>
  <c r="F35" i="8"/>
  <c r="E35" i="8"/>
  <c r="D35" i="8"/>
  <c r="C35" i="8"/>
  <c r="B35" i="8"/>
  <c r="I34" i="8"/>
  <c r="K34" i="8" s="1"/>
  <c r="I33" i="8"/>
  <c r="K33" i="8" s="1"/>
  <c r="I32" i="8"/>
  <c r="K32" i="8" s="1"/>
  <c r="I31" i="8"/>
  <c r="K31" i="8" s="1"/>
  <c r="J30" i="8"/>
  <c r="F30" i="8"/>
  <c r="D30" i="8"/>
  <c r="C30" i="8"/>
  <c r="B30" i="8"/>
  <c r="I29" i="8"/>
  <c r="K29" i="8" s="1"/>
  <c r="I26" i="8"/>
  <c r="K26" i="8" s="1"/>
  <c r="I25" i="8"/>
  <c r="K25" i="8" s="1"/>
  <c r="J22" i="8"/>
  <c r="H22" i="8"/>
  <c r="G22" i="8"/>
  <c r="F22" i="8"/>
  <c r="E22" i="8"/>
  <c r="D22" i="8"/>
  <c r="C22" i="8"/>
  <c r="B22" i="8"/>
  <c r="I21" i="8"/>
  <c r="K21" i="8" s="1"/>
  <c r="I20" i="8"/>
  <c r="K20" i="8" s="1"/>
  <c r="I19" i="8"/>
  <c r="K19" i="8" s="1"/>
  <c r="I18" i="8"/>
  <c r="K18" i="8" s="1"/>
  <c r="J17" i="8"/>
  <c r="H17" i="8"/>
  <c r="G17" i="8"/>
  <c r="F17" i="8"/>
  <c r="D17" i="8"/>
  <c r="C17" i="8"/>
  <c r="B17" i="8"/>
  <c r="I16" i="8"/>
  <c r="K16" i="8" s="1"/>
  <c r="I15" i="8"/>
  <c r="K15" i="8" s="1"/>
  <c r="I14" i="8"/>
  <c r="K14" i="8" s="1"/>
  <c r="I13" i="8"/>
  <c r="K13" i="8" s="1"/>
  <c r="J12" i="8"/>
  <c r="H12" i="8"/>
  <c r="G12" i="8"/>
  <c r="F12" i="8"/>
  <c r="E12" i="8"/>
  <c r="D12" i="8"/>
  <c r="C12" i="8"/>
  <c r="C24" i="8" s="1"/>
  <c r="B12" i="8"/>
  <c r="I11" i="8"/>
  <c r="K11" i="8" s="1"/>
  <c r="G30" i="8" l="1"/>
  <c r="H30" i="8"/>
  <c r="I28" i="8"/>
  <c r="K28" i="8" s="1"/>
  <c r="J24" i="8"/>
  <c r="J37" i="8" s="1"/>
  <c r="C37" i="8"/>
  <c r="E24" i="8"/>
  <c r="E37" i="8" s="1"/>
  <c r="D66" i="10"/>
  <c r="D70" i="10" s="1"/>
  <c r="I27" i="8"/>
  <c r="K27" i="8" s="1"/>
  <c r="I35" i="8"/>
  <c r="K35" i="8" s="1"/>
  <c r="I22" i="8"/>
  <c r="K22" i="8" s="1"/>
  <c r="D24" i="8"/>
  <c r="D37" i="8" s="1"/>
  <c r="F24" i="8"/>
  <c r="H24" i="8"/>
  <c r="G24" i="8"/>
  <c r="G37" i="8" s="1"/>
  <c r="I17" i="8"/>
  <c r="K17" i="8" s="1"/>
  <c r="I12" i="8"/>
  <c r="K12" i="8" s="1"/>
  <c r="B24" i="8"/>
  <c r="G12" i="7"/>
  <c r="G13" i="7"/>
  <c r="G14" i="7"/>
  <c r="G10" i="7"/>
  <c r="I30" i="8" l="1"/>
  <c r="K30" i="8" s="1"/>
  <c r="H37" i="8"/>
  <c r="I24" i="8"/>
  <c r="K24" i="8" s="1"/>
  <c r="B67" i="10"/>
  <c r="D73" i="10"/>
  <c r="G15" i="7"/>
  <c r="B37" i="8"/>
  <c r="B37" i="10"/>
  <c r="B66" i="10" s="1"/>
  <c r="I37" i="8" l="1"/>
  <c r="K37" i="8" s="1"/>
  <c r="B70" i="10"/>
  <c r="B73" i="10" s="1"/>
  <c r="E27" i="7"/>
  <c r="D27" i="7"/>
  <c r="G26" i="7"/>
  <c r="G25" i="7"/>
  <c r="G24" i="7"/>
  <c r="G23" i="7"/>
  <c r="E15" i="7"/>
  <c r="D15" i="7"/>
  <c r="B3" i="7"/>
  <c r="B2" i="7"/>
  <c r="E39" i="7" l="1"/>
  <c r="F39" i="7"/>
  <c r="G34" i="7"/>
  <c r="G37" i="7"/>
  <c r="G35" i="7"/>
  <c r="G27" i="7"/>
  <c r="G36" i="7"/>
  <c r="G38" i="7"/>
  <c r="D39" i="7"/>
  <c r="A1" i="4"/>
  <c r="D111" i="5"/>
  <c r="D113" i="5" s="1"/>
  <c r="D96" i="5"/>
  <c r="D79" i="5"/>
  <c r="D58" i="5"/>
  <c r="D35" i="5"/>
  <c r="A1" i="10" l="1"/>
  <c r="A1" i="8"/>
  <c r="G39" i="7"/>
  <c r="D98" i="5"/>
  <c r="D115" i="5" s="1"/>
  <c r="D60" i="5"/>
  <c r="A2" i="4"/>
  <c r="A3" i="4"/>
  <c r="A4" i="4"/>
  <c r="A4" i="8" l="1"/>
  <c r="A4" i="10"/>
  <c r="A2" i="8"/>
  <c r="A2" i="10"/>
  <c r="A3" i="10"/>
  <c r="A3" i="8"/>
  <c r="B111" i="5"/>
  <c r="B113" i="5" s="1"/>
  <c r="B96" i="5"/>
  <c r="B79" i="5"/>
  <c r="B35" i="5"/>
  <c r="B98" i="5" l="1"/>
  <c r="B115" i="5" s="1"/>
  <c r="B60" i="5"/>
  <c r="D117" i="5" l="1"/>
  <c r="B1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10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6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6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8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8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9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
</t>
        </r>
      </text>
    </comment>
    <comment ref="D109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12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12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Author</author>
  </authors>
  <commentList>
    <comment ref="B20" authorId="0" shapeId="0" xr:uid="{731A7F68-6B50-4991-91D0-F2CC2A9C3221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 Blerje materiale e sherbime
Vlera e mbetur e mjetit te shitur</t>
        </r>
      </text>
    </comment>
    <comment ref="B22" authorId="0" shapeId="0" xr:uid="{0CF2779D-1D0E-45C7-8DB7-BB7C577FEDF2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Paga + udhetim e dieta</t>
        </r>
      </text>
    </comment>
    <comment ref="B27" authorId="0" shapeId="0" xr:uid="{A64F7266-BB54-4BD9-9140-BADD66B9C2A7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 Taksa vendore
 Klientet e paarketueshem
 Gjoba dhe penalitete</t>
        </r>
      </text>
    </comment>
    <comment ref="D27" authorId="1" shapeId="0" xr:uid="{2F76E952-1817-4724-8FAE-82F6F016F8F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dieta
taksa vendore
gjoba dhe penalitete
kerkesa te paarketueshme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ehaxhi</author>
  </authors>
  <commentList>
    <comment ref="H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Duhet te jete </t>
        </r>
        <r>
          <rPr>
            <sz val="9"/>
            <color indexed="81"/>
            <rFont val="Calibri"/>
            <family val="2"/>
          </rPr>
          <t>ff</t>
        </r>
        <r>
          <rPr>
            <sz val="9"/>
            <color indexed="81"/>
            <rFont val="Tahoma"/>
            <family val="2"/>
          </rPr>
          <t xml:space="preserve">itimi i vitit 2020
</t>
        </r>
      </text>
    </comment>
    <comment ref="H17" authorId="1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1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1" shapeId="0" xr:uid="{00000000-0006-0000-04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<sst xmlns="http://schemas.openxmlformats.org/spreadsheetml/2006/main" count="346" uniqueCount="277">
  <si>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</si>
  <si>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Periudha</t>
  </si>
  <si>
    <t>Raportuese</t>
  </si>
  <si>
    <t>Para ardhese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</si>
  <si>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</si>
  <si>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</si>
  <si>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</si>
  <si>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</si>
  <si>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</si>
  <si>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</si>
  <si>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</si>
  <si>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</si>
  <si>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</si>
  <si>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</si>
  <si>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</si>
  <si>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</si>
  <si>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</si>
  <si>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</si>
  <si>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</si>
  <si>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</si>
  <si>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</si>
  <si>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</si>
  <si>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</si>
  <si>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</si>
  <si>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</si>
  <si>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</si>
  <si>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</si>
  <si>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</si>
  <si>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</si>
  <si>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</si>
  <si>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</si>
  <si>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</si>
  <si>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</si>
  <si>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</si>
  <si>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</si>
  <si>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</si>
  <si>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</si>
  <si>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</si>
  <si>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</si>
  <si>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</si>
  <si>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</si>
  <si>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</si>
  <si>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</si>
  <si>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</si>
  <si>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</si>
  <si>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</si>
  <si>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</si>
  <si>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</si>
  <si>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</si>
  <si>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</si>
  <si>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</si>
  <si>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</si>
  <si>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</si>
  <si>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</si>
  <si>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</si>
  <si>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</si>
  <si>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</si>
  <si>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</si>
  <si>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</si>
  <si>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</si>
  <si>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</si>
  <si>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</si>
  <si>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</si>
  <si>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</si>
  <si>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</si>
  <si>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</si>
  <si>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</si>
  <si>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</si>
  <si>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</si>
  <si>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</si>
  <si>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</si>
  <si>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</si>
  <si>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</si>
  <si>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</si>
  <si>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</si>
  <si>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aktual)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</si>
  <si>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</si>
  <si>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</si>
  <si>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</si>
  <si>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</si>
  <si>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</si>
  <si>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</si>
  <si>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</si>
  <si>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</si>
  <si>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</si>
  <si>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</si>
  <si>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</si>
  <si>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Shpenzimet per pensionet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</si>
  <si>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</si>
  <si>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</si>
  <si>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</si>
  <si>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</si>
  <si>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</si>
  <si>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</si>
  <si>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</si>
  <si>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</si>
  <si>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</si>
  <si>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</si>
  <si>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</si>
  <si>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</si>
  <si>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</si>
  <si>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</si>
  <si>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</si>
  <si>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</si>
  <si>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</si>
  <si>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</si>
  <si>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</si>
  <si>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</si>
  <si>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</si>
  <si>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</si>
  <si>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</si>
  <si>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</si>
  <si>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</si>
  <si>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</si>
  <si>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</si>
  <si>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</si>
  <si>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</si>
  <si>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</si>
  <si>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</si>
  <si>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</si>
  <si>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</si>
  <si>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</si>
  <si>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</si>
  <si>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</si>
  <si>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</si>
  <si>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</si>
  <si>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</si>
  <si>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</si>
  <si>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</si>
  <si>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</si>
  <si>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njesite ekonomike brenda grupit *</t>
  </si>
  <si>
    <t>Kapital i nenshkruar i papaguar</t>
  </si>
  <si>
    <t xml:space="preserve">Inventaret 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</si>
  <si>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</si>
  <si>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</si>
  <si>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</si>
  <si>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</si>
  <si>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</si>
  <si>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</si>
  <si>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</si>
  <si>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</si>
  <si>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</si>
  <si>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</si>
  <si>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</si>
  <si>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</si>
  <si>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</si>
  <si>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</si>
  <si>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</si>
  <si>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</si>
  <si>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</si>
  <si>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</si>
  <si>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</si>
  <si>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</si>
  <si>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</si>
  <si>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</si>
  <si>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</si>
  <si>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</si>
  <si>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</si>
  <si>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</si>
  <si>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</si>
  <si>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</si>
  <si>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</si>
  <si>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</si>
  <si>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</si>
  <si>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</si>
  <si>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</si>
  <si>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</si>
  <si>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</si>
  <si>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</si>
  <si>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</si>
  <si>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</si>
  <si>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</si>
  <si>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</si>
  <si>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</si>
  <si>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</si>
  <si>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</si>
  <si>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</si>
  <si>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</si>
  <si>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</si>
  <si>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</si>
  <si>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</si>
  <si>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</si>
  <si>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</si>
  <si>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</si>
  <si>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</si>
  <si>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</si>
  <si>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</si>
  <si>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</si>
  <si>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</si>
  <si>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</si>
  <si>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</si>
  <si>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</si>
  <si>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</si>
  <si>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</si>
  <si>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</si>
  <si>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</si>
  <si>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</si>
  <si>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</si>
  <si>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</si>
  <si>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</si>
  <si>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</si>
  <si>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PO</t>
  </si>
  <si>
    <t>Pasqyra Finanicare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</si>
  <si>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</si>
  <si>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</si>
  <si>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</si>
  <si>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</si>
  <si>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</si>
  <si>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</si>
  <si>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</si>
  <si>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</si>
  <si>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Lek</t>
  </si>
  <si>
    <t>Te tjera (pershkruaj)</t>
  </si>
  <si>
    <t>E.B.S.  SHPK</t>
  </si>
  <si>
    <t>K72014002P</t>
  </si>
  <si>
    <t>TIRANE</t>
  </si>
  <si>
    <t>Tirane Kashar Rruga "Teodor Keko "</t>
  </si>
  <si>
    <t>Pallati " Ales Konstruksion"Shkalla 1 kati I 7-te</t>
  </si>
  <si>
    <t>NIPT K72014002P</t>
  </si>
  <si>
    <t>Per Drejtimin e njesis Ekonomike</t>
  </si>
  <si>
    <t>Fahri  MAHO</t>
  </si>
  <si>
    <t>Nr</t>
  </si>
  <si>
    <t>Emertimi</t>
  </si>
  <si>
    <t>Sasia</t>
  </si>
  <si>
    <t>Gjendje</t>
  </si>
  <si>
    <t>Shtesa</t>
  </si>
  <si>
    <t>Pakesime</t>
  </si>
  <si>
    <t>Ndertesa</t>
  </si>
  <si>
    <t>Makineri e pajisje</t>
  </si>
  <si>
    <t>Mjete transporti</t>
  </si>
  <si>
    <t>Paisje zyre orendi</t>
  </si>
  <si>
    <t>Paisje zyre informatike</t>
  </si>
  <si>
    <t xml:space="preserve">             TOTALI</t>
  </si>
  <si>
    <t>Per Drejtimin  e Njesise  Ekonomike</t>
  </si>
  <si>
    <r>
      <t>(   ___</t>
    </r>
    <r>
      <rPr>
        <u/>
        <sz val="12"/>
        <rFont val="Arial"/>
        <family val="2"/>
      </rPr>
      <t>Fahri    MAHO</t>
    </r>
    <r>
      <rPr>
        <sz val="12"/>
        <rFont val="Arial"/>
        <family val="2"/>
      </rPr>
      <t>__  )</t>
    </r>
  </si>
  <si>
    <t>15.04.2007</t>
  </si>
  <si>
    <t xml:space="preserve">Projektime, mbikqyerje dhe kolaudime te veprave </t>
  </si>
  <si>
    <t>ujitese dhe kullimit, te digave te medha dhe te vogla,</t>
  </si>
  <si>
    <t xml:space="preserve">shkarkuesve te plotave, veprave te marrjes se ujit dhe </t>
  </si>
  <si>
    <t xml:space="preserve">te derivacionit, kullave te ekuilibrit dhe veprave te tjera te, </t>
  </si>
  <si>
    <t xml:space="preserve">Te tjera 445,1 Tvsh </t>
  </si>
  <si>
    <t>Nga aktiviteti i shfrytezimit-411</t>
  </si>
  <si>
    <t>Nga njesite ekonomike ku ka interesa pjesmarrese -418</t>
  </si>
  <si>
    <t>Lende e pare dhe materiale te konsumueshme -311</t>
  </si>
  <si>
    <t>Te pagueshme per aktivitetin e shfrytezimit-401</t>
  </si>
  <si>
    <t>Te pagueshme ndaj njesive ekonomike brenda grupit-468</t>
  </si>
  <si>
    <t>Te pagueshme per detyrime tatimore-445</t>
  </si>
  <si>
    <t>Te tjera te pagueshme-449</t>
  </si>
  <si>
    <t>Te ardhurat nga aktiviteti kryesor- 704</t>
  </si>
  <si>
    <t>Lenda e pare dhe materiale te konsumueshme -600</t>
  </si>
  <si>
    <t>Paga dhe shperblime  -625+641</t>
  </si>
  <si>
    <t>Shpenzime te sigurimeve shoqerore/shendetsore -644</t>
  </si>
  <si>
    <t>Shpenzime konsumi dhe amortizimi -681</t>
  </si>
  <si>
    <t>Te tjera te pagueshme ( Ortaku) - 457</t>
  </si>
  <si>
    <t>Te tjera shpenzime- 600-616,619,633, 627, 626,618 pjeserisht</t>
  </si>
  <si>
    <t xml:space="preserve">HARTUESI  </t>
  </si>
  <si>
    <t>Garip Lata</t>
  </si>
  <si>
    <t>Te tjera (mbipagese Tatim fitimi)444,1</t>
  </si>
  <si>
    <t>bilanci</t>
  </si>
  <si>
    <t>Deftesa te pagueshme 467</t>
  </si>
  <si>
    <t>Te pagueshme ndaj punonjesve dhe sigurimeve shoqerore/shendetsore, 421-431</t>
  </si>
  <si>
    <t>mbrojtjes nga grushti hidraulik etj</t>
  </si>
  <si>
    <t>Azhornime</t>
  </si>
  <si>
    <r>
      <t xml:space="preserve">Te ardhura </t>
    </r>
    <r>
      <rPr>
        <sz val="11"/>
        <color indexed="8"/>
        <rFont val="Calibri"/>
        <family val="2"/>
      </rPr>
      <t>f</t>
    </r>
    <r>
      <rPr>
        <i/>
        <sz val="11"/>
        <color indexed="8"/>
        <rFont val="Times New Roman"/>
        <family val="1"/>
        <charset val="238"/>
      </rPr>
      <t>inanciare(interesa)</t>
    </r>
  </si>
  <si>
    <t>Viti   2023</t>
  </si>
  <si>
    <t>Paisje informatike</t>
  </si>
  <si>
    <t>Paisje zyre, mobilje, etj.</t>
  </si>
  <si>
    <t>Pasqyrat financiare te vitit 2023</t>
  </si>
  <si>
    <t>Aktivet Afatgjata Materiale  2023</t>
  </si>
  <si>
    <t>Vlera Kontabel Neto e A.A.Materiale  2023</t>
  </si>
  <si>
    <t>Amortizimi A.A.Materiale    2023</t>
  </si>
  <si>
    <r>
      <t>Pozicioni financiar ne fillim</t>
    </r>
    <r>
      <rPr>
        <b/>
        <sz val="11"/>
        <color rgb="FFFF0000"/>
        <rFont val="Times New Roman"/>
        <family val="1"/>
      </rPr>
      <t>(31.12.2021)</t>
    </r>
  </si>
  <si>
    <r>
      <t>Pozicioni financiar i rideklaruar ne fillim(</t>
    </r>
    <r>
      <rPr>
        <b/>
        <sz val="11"/>
        <color rgb="FFFF0000"/>
        <rFont val="Times New Roman"/>
        <family val="1"/>
      </rPr>
      <t>01.01.2022</t>
    </r>
    <r>
      <rPr>
        <b/>
        <sz val="11"/>
        <color rgb="FF000000"/>
        <rFont val="Times New Roman"/>
        <family val="1"/>
        <charset val="238"/>
      </rPr>
      <t>)</t>
    </r>
  </si>
  <si>
    <r>
      <t>Fitim/(humbja) e periudhes(</t>
    </r>
    <r>
      <rPr>
        <b/>
        <sz val="11"/>
        <color rgb="FFFF0000"/>
        <rFont val="Times New Roman"/>
        <family val="1"/>
      </rPr>
      <t>viti 2022</t>
    </r>
    <r>
      <rPr>
        <sz val="11"/>
        <color rgb="FF000000"/>
        <rFont val="Times New Roman"/>
        <family val="1"/>
        <charset val="238"/>
      </rPr>
      <t>)</t>
    </r>
  </si>
  <si>
    <r>
      <t xml:space="preserve">Pozicioni financiar ne fund (viti paraardhes, </t>
    </r>
    <r>
      <rPr>
        <b/>
        <sz val="11"/>
        <color rgb="FFFF0000"/>
        <rFont val="Times New Roman"/>
        <family val="1"/>
      </rPr>
      <t>31.12.2022</t>
    </r>
    <r>
      <rPr>
        <b/>
        <sz val="11"/>
        <color rgb="FF000000"/>
        <rFont val="Times New Roman"/>
        <family val="1"/>
        <charset val="238"/>
      </rPr>
      <t>)</t>
    </r>
  </si>
  <si>
    <t xml:space="preserve">Shpenzime te tjera shfrytezimi </t>
  </si>
  <si>
    <t>Mardhenie me persona te lidhur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</si>
</sst>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-* #,##0_-;\-* #,##0_-;_-* &quot;-&quot;??_-;_-@_-"/>
  </numFmts>
  <fonts count="84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i/>
      <sz val="11"/>
      <color theme="9" tint="0.3999755851924192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Garamond"/>
      <family val="1"/>
    </font>
    <font>
      <b/>
      <i/>
      <u/>
      <sz val="12"/>
      <name val="Garamond"/>
      <family val="1"/>
    </font>
    <font>
      <sz val="12"/>
      <name val="Garamond"/>
      <family val="1"/>
    </font>
    <font>
      <b/>
      <u/>
      <sz val="12"/>
      <name val="Garamond"/>
      <family val="1"/>
    </font>
    <font>
      <sz val="11"/>
      <name val="Garamond"/>
      <family val="1"/>
    </font>
    <font>
      <sz val="11"/>
      <name val="Arial"/>
      <family val="2"/>
    </font>
    <font>
      <b/>
      <sz val="11"/>
      <name val="Garamond"/>
      <family val="1"/>
    </font>
    <font>
      <u/>
      <sz val="12"/>
      <name val="Arial"/>
      <family val="2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Times New Roman"/>
      <family val="1"/>
    </font>
    <font>
      <i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9"/>
      <color indexed="81"/>
      <name val="Calibri"/>
      <family val="2"/>
    </font>
    <font>
      <sz val="11"/>
      <color indexed="8"/>
      <name val="Calibri"/>
      <family val="2"/>
    </font>
    <font>
      <i/>
      <sz val="1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</font>
    <font>
      <i/>
      <sz val="12"/>
      <color theme="9" tint="0.39997558519241921"/>
      <name val="Times New Roman"/>
      <family val="1"/>
      <charset val="238"/>
    </font>
    <font>
      <sz val="14"/>
      <color indexed="8"/>
      <name val="Times New Roman"/>
      <family val="1"/>
    </font>
    <font>
      <sz val="14"/>
      <color theme="1"/>
      <name val="Times New Roman"/>
      <family val="1"/>
      <charset val="238"/>
    </font>
    <font>
      <sz val="14"/>
      <name val="Times New Roman"/>
      <family val="1"/>
    </font>
    <font>
      <sz val="14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2" fillId="0" borderId="0"/>
    <xf numFmtId="0" fontId="13" fillId="0" borderId="0"/>
    <xf numFmtId="0" fontId="15" fillId="0" borderId="0"/>
    <xf numFmtId="0" fontId="16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4" fillId="0" borderId="0"/>
    <xf numFmtId="0" fontId="28" fillId="0" borderId="0"/>
    <xf numFmtId="0" fontId="40" fillId="0" borderId="0"/>
    <xf numFmtId="0" fontId="13" fillId="0" borderId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1" applyFont="1"/>
    <xf numFmtId="0" fontId="14" fillId="0" borderId="0" xfId="3" applyFont="1" applyAlignment="1">
      <alignment vertical="center"/>
    </xf>
    <xf numFmtId="165" fontId="14" fillId="0" borderId="0" xfId="3" applyNumberFormat="1" applyFont="1" applyAlignment="1">
      <alignment vertical="center"/>
    </xf>
    <xf numFmtId="0" fontId="9" fillId="0" borderId="0" xfId="4" applyFont="1" applyAlignment="1">
      <alignment wrapText="1"/>
    </xf>
    <xf numFmtId="0" fontId="3" fillId="0" borderId="0" xfId="1" applyFont="1" applyAlignment="1">
      <alignment horizontal="center"/>
    </xf>
    <xf numFmtId="3" fontId="7" fillId="0" borderId="0" xfId="1" applyNumberFormat="1" applyFont="1" applyAlignment="1">
      <alignment horizontal="center" vertical="center"/>
    </xf>
    <xf numFmtId="0" fontId="5" fillId="0" borderId="0" xfId="1" applyFont="1"/>
    <xf numFmtId="37" fontId="3" fillId="0" borderId="0" xfId="7" applyNumberFormat="1" applyFont="1" applyFill="1" applyBorder="1" applyAlignment="1" applyProtection="1">
      <alignment horizontal="right" wrapText="1"/>
    </xf>
    <xf numFmtId="37" fontId="2" fillId="0" borderId="0" xfId="1" applyNumberFormat="1" applyFont="1" applyAlignment="1">
      <alignment horizontal="right"/>
    </xf>
    <xf numFmtId="37" fontId="5" fillId="0" borderId="0" xfId="1" applyNumberFormat="1" applyFont="1" applyAlignment="1">
      <alignment horizontal="right"/>
    </xf>
    <xf numFmtId="0" fontId="25" fillId="0" borderId="0" xfId="8" applyFont="1" applyAlignment="1">
      <alignment horizontal="center"/>
    </xf>
    <xf numFmtId="165" fontId="3" fillId="0" borderId="0" xfId="7" applyNumberFormat="1" applyFont="1" applyFill="1" applyBorder="1" applyAlignment="1" applyProtection="1"/>
    <xf numFmtId="0" fontId="25" fillId="0" borderId="0" xfId="8" applyFont="1" applyAlignment="1">
      <alignment horizontal="center" vertical="center"/>
    </xf>
    <xf numFmtId="0" fontId="26" fillId="0" borderId="0" xfId="3" applyFont="1" applyAlignment="1">
      <alignment vertical="center"/>
    </xf>
    <xf numFmtId="0" fontId="26" fillId="0" borderId="0" xfId="2" applyFont="1" applyAlignment="1">
      <alignment horizontal="center"/>
    </xf>
    <xf numFmtId="14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37" fontId="3" fillId="0" borderId="0" xfId="1" applyNumberFormat="1" applyFont="1"/>
    <xf numFmtId="41" fontId="14" fillId="0" borderId="0" xfId="14" applyFont="1" applyFill="1" applyBorder="1" applyAlignment="1">
      <alignment vertical="center"/>
    </xf>
    <xf numFmtId="41" fontId="3" fillId="0" borderId="0" xfId="14" applyFont="1" applyFill="1" applyBorder="1" applyAlignment="1" applyProtection="1"/>
    <xf numFmtId="3" fontId="3" fillId="0" borderId="0" xfId="1" applyNumberFormat="1" applyFont="1"/>
    <xf numFmtId="0" fontId="13" fillId="0" borderId="0" xfId="9" applyFont="1"/>
    <xf numFmtId="0" fontId="13" fillId="0" borderId="4" xfId="9" applyFont="1" applyBorder="1"/>
    <xf numFmtId="0" fontId="13" fillId="0" borderId="1" xfId="9" applyFont="1" applyBorder="1"/>
    <xf numFmtId="0" fontId="13" fillId="0" borderId="5" xfId="9" applyFont="1" applyBorder="1"/>
    <xf numFmtId="0" fontId="29" fillId="0" borderId="6" xfId="9" applyFont="1" applyBorder="1"/>
    <xf numFmtId="0" fontId="29" fillId="0" borderId="0" xfId="9" applyFont="1"/>
    <xf numFmtId="0" fontId="30" fillId="0" borderId="7" xfId="9" applyFont="1" applyBorder="1"/>
    <xf numFmtId="0" fontId="29" fillId="0" borderId="7" xfId="9" applyFont="1" applyBorder="1" applyAlignment="1">
      <alignment horizontal="right"/>
    </xf>
    <xf numFmtId="0" fontId="29" fillId="0" borderId="7" xfId="9" applyFont="1" applyBorder="1" applyAlignment="1">
      <alignment horizontal="center"/>
    </xf>
    <xf numFmtId="0" fontId="29" fillId="0" borderId="7" xfId="9" applyFont="1" applyBorder="1"/>
    <xf numFmtId="0" fontId="29" fillId="0" borderId="8" xfId="9" applyFont="1" applyBorder="1"/>
    <xf numFmtId="0" fontId="31" fillId="0" borderId="7" xfId="9" applyFont="1" applyBorder="1"/>
    <xf numFmtId="0" fontId="29" fillId="0" borderId="1" xfId="9" applyFont="1" applyBorder="1" applyAlignment="1">
      <alignment horizontal="right"/>
    </xf>
    <xf numFmtId="0" fontId="29" fillId="0" borderId="1" xfId="9" applyFont="1" applyBorder="1" applyAlignment="1">
      <alignment horizontal="center"/>
    </xf>
    <xf numFmtId="0" fontId="29" fillId="0" borderId="1" xfId="9" applyFont="1" applyBorder="1"/>
    <xf numFmtId="0" fontId="32" fillId="0" borderId="0" xfId="9" applyFont="1"/>
    <xf numFmtId="0" fontId="33" fillId="0" borderId="0" xfId="9" applyFont="1"/>
    <xf numFmtId="0" fontId="33" fillId="0" borderId="7" xfId="9" applyFont="1" applyBorder="1"/>
    <xf numFmtId="0" fontId="34" fillId="0" borderId="0" xfId="9" applyFont="1"/>
    <xf numFmtId="0" fontId="30" fillId="0" borderId="2" xfId="9" applyFont="1" applyBorder="1" applyAlignment="1">
      <alignment horizontal="center"/>
    </xf>
    <xf numFmtId="0" fontId="29" fillId="0" borderId="2" xfId="9" applyFont="1" applyBorder="1" applyAlignment="1">
      <alignment horizontal="center"/>
    </xf>
    <xf numFmtId="0" fontId="29" fillId="0" borderId="2" xfId="9" applyFont="1" applyBorder="1"/>
    <xf numFmtId="14" fontId="29" fillId="0" borderId="7" xfId="9" applyNumberFormat="1" applyFont="1" applyBorder="1"/>
    <xf numFmtId="0" fontId="29" fillId="0" borderId="0" xfId="9" applyFont="1" applyAlignment="1">
      <alignment horizontal="center"/>
    </xf>
    <xf numFmtId="0" fontId="13" fillId="0" borderId="6" xfId="9" applyFont="1" applyBorder="1"/>
    <xf numFmtId="0" fontId="28" fillId="0" borderId="0" xfId="9"/>
    <xf numFmtId="0" fontId="13" fillId="0" borderId="8" xfId="9" applyFont="1" applyBorder="1"/>
    <xf numFmtId="0" fontId="36" fillId="0" borderId="0" xfId="9" applyFont="1" applyAlignment="1">
      <alignment horizontal="center"/>
    </xf>
    <xf numFmtId="0" fontId="37" fillId="0" borderId="6" xfId="9" applyFont="1" applyBorder="1"/>
    <xf numFmtId="0" fontId="37" fillId="0" borderId="0" xfId="9" applyFont="1"/>
    <xf numFmtId="0" fontId="37" fillId="0" borderId="8" xfId="9" applyFont="1" applyBorder="1"/>
    <xf numFmtId="0" fontId="13" fillId="0" borderId="9" xfId="9" applyFont="1" applyBorder="1"/>
    <xf numFmtId="0" fontId="13" fillId="0" borderId="7" xfId="9" applyFont="1" applyBorder="1"/>
    <xf numFmtId="0" fontId="13" fillId="0" borderId="10" xfId="9" applyFont="1" applyBorder="1"/>
    <xf numFmtId="0" fontId="2" fillId="0" borderId="0" xfId="1" applyFont="1"/>
    <xf numFmtId="0" fontId="4" fillId="0" borderId="0" xfId="1" applyFont="1"/>
    <xf numFmtId="41" fontId="5" fillId="0" borderId="0" xfId="14" applyFont="1" applyFill="1"/>
    <xf numFmtId="0" fontId="9" fillId="0" borderId="0" xfId="1" applyFont="1" applyAlignment="1">
      <alignment wrapText="1"/>
    </xf>
    <xf numFmtId="37" fontId="5" fillId="0" borderId="0" xfId="1" applyNumberFormat="1" applyFont="1"/>
    <xf numFmtId="37" fontId="2" fillId="0" borderId="0" xfId="1" applyNumberFormat="1" applyFont="1"/>
    <xf numFmtId="0" fontId="11" fillId="0" borderId="0" xfId="1" applyFont="1" applyAlignment="1">
      <alignment horizontal="left" wrapText="1" indent="2"/>
    </xf>
    <xf numFmtId="37" fontId="2" fillId="0" borderId="1" xfId="1" applyNumberFormat="1" applyFont="1" applyBorder="1"/>
    <xf numFmtId="0" fontId="10" fillId="0" borderId="0" xfId="1" applyFont="1" applyAlignment="1">
      <alignment wrapText="1"/>
    </xf>
    <xf numFmtId="0" fontId="8" fillId="0" borderId="0" xfId="1" applyFont="1" applyAlignment="1">
      <alignment vertical="center"/>
    </xf>
    <xf numFmtId="0" fontId="9" fillId="0" borderId="3" xfId="1" applyFont="1" applyBorder="1" applyAlignment="1">
      <alignment wrapText="1"/>
    </xf>
    <xf numFmtId="0" fontId="10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0" fontId="23" fillId="0" borderId="0" xfId="4" applyFont="1" applyAlignment="1">
      <alignment wrapText="1"/>
    </xf>
    <xf numFmtId="0" fontId="25" fillId="0" borderId="0" xfId="8" applyFont="1" applyAlignment="1">
      <alignment vertical="center"/>
    </xf>
    <xf numFmtId="0" fontId="26" fillId="0" borderId="0" xfId="2" applyFont="1"/>
    <xf numFmtId="38" fontId="5" fillId="0" borderId="0" xfId="1" applyNumberFormat="1" applyFont="1"/>
    <xf numFmtId="0" fontId="11" fillId="0" borderId="0" xfId="1" applyFont="1" applyAlignment="1">
      <alignment wrapText="1"/>
    </xf>
    <xf numFmtId="0" fontId="10" fillId="0" borderId="0" xfId="1" applyFont="1" applyAlignment="1">
      <alignment horizontal="left" wrapText="1" indent="2"/>
    </xf>
    <xf numFmtId="0" fontId="10" fillId="0" borderId="0" xfId="1" applyFont="1" applyAlignment="1">
      <alignment horizontal="left" indent="2"/>
    </xf>
    <xf numFmtId="0" fontId="9" fillId="0" borderId="0" xfId="2" applyFont="1" applyAlignment="1">
      <alignment vertical="top" wrapText="1"/>
    </xf>
    <xf numFmtId="37" fontId="38" fillId="0" borderId="1" xfId="1" applyNumberFormat="1" applyFont="1" applyBorder="1"/>
    <xf numFmtId="37" fontId="39" fillId="0" borderId="0" xfId="1" applyNumberFormat="1" applyFont="1"/>
    <xf numFmtId="37" fontId="38" fillId="0" borderId="2" xfId="1" applyNumberFormat="1" applyFont="1" applyBorder="1"/>
    <xf numFmtId="0" fontId="10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37" fontId="2" fillId="0" borderId="3" xfId="1" applyNumberFormat="1" applyFont="1" applyBorder="1"/>
    <xf numFmtId="0" fontId="5" fillId="0" borderId="0" xfId="4" applyFont="1"/>
    <xf numFmtId="41" fontId="49" fillId="0" borderId="0" xfId="14" applyFont="1" applyFill="1"/>
    <xf numFmtId="0" fontId="17" fillId="0" borderId="0" xfId="4" applyFont="1" applyAlignment="1">
      <alignment vertical="top" wrapText="1"/>
    </xf>
    <xf numFmtId="0" fontId="18" fillId="0" borderId="0" xfId="4" applyFont="1" applyAlignment="1">
      <alignment vertical="top" wrapText="1"/>
    </xf>
    <xf numFmtId="0" fontId="18" fillId="0" borderId="0" xfId="4" applyFont="1" applyAlignment="1">
      <alignment vertical="top"/>
    </xf>
    <xf numFmtId="0" fontId="17" fillId="0" borderId="0" xfId="4" applyFont="1"/>
    <xf numFmtId="37" fontId="5" fillId="0" borderId="0" xfId="4" applyNumberFormat="1" applyFont="1"/>
    <xf numFmtId="41" fontId="49" fillId="0" borderId="0" xfId="14" applyFont="1" applyFill="1" applyBorder="1"/>
    <xf numFmtId="0" fontId="5" fillId="0" borderId="0" xfId="4" applyFont="1" applyAlignment="1">
      <alignment horizontal="center"/>
    </xf>
    <xf numFmtId="0" fontId="41" fillId="0" borderId="0" xfId="10" applyFont="1"/>
    <xf numFmtId="0" fontId="42" fillId="0" borderId="0" xfId="10" applyFont="1"/>
    <xf numFmtId="0" fontId="13" fillId="0" borderId="0" xfId="11"/>
    <xf numFmtId="167" fontId="13" fillId="0" borderId="0" xfId="13" applyFont="1" applyFill="1"/>
    <xf numFmtId="0" fontId="43" fillId="0" borderId="0" xfId="10" applyFont="1"/>
    <xf numFmtId="0" fontId="43" fillId="0" borderId="0" xfId="10" applyFont="1" applyAlignment="1">
      <alignment horizontal="center"/>
    </xf>
    <xf numFmtId="0" fontId="45" fillId="0" borderId="12" xfId="10" applyFont="1" applyBorder="1" applyAlignment="1">
      <alignment horizontal="center"/>
    </xf>
    <xf numFmtId="14" fontId="45" fillId="0" borderId="13" xfId="10" applyNumberFormat="1" applyFont="1" applyBorder="1" applyAlignment="1">
      <alignment horizontal="center"/>
    </xf>
    <xf numFmtId="0" fontId="45" fillId="0" borderId="11" xfId="10" applyFont="1" applyBorder="1" applyAlignment="1">
      <alignment horizontal="center"/>
    </xf>
    <xf numFmtId="0" fontId="45" fillId="0" borderId="11" xfId="10" applyFont="1" applyBorder="1"/>
    <xf numFmtId="3" fontId="45" fillId="0" borderId="11" xfId="12" applyNumberFormat="1" applyFont="1" applyFill="1" applyBorder="1"/>
    <xf numFmtId="0" fontId="45" fillId="0" borderId="11" xfId="10" applyFont="1" applyBorder="1" applyAlignment="1">
      <alignment vertical="center"/>
    </xf>
    <xf numFmtId="3" fontId="13" fillId="0" borderId="0" xfId="11" applyNumberFormat="1"/>
    <xf numFmtId="0" fontId="45" fillId="0" borderId="0" xfId="10" applyFont="1"/>
    <xf numFmtId="0" fontId="47" fillId="0" borderId="11" xfId="10" applyFont="1" applyBorder="1" applyAlignment="1">
      <alignment vertical="center"/>
    </xf>
    <xf numFmtId="0" fontId="47" fillId="0" borderId="11" xfId="10" applyFont="1" applyBorder="1" applyAlignment="1">
      <alignment horizontal="center" vertical="center"/>
    </xf>
    <xf numFmtId="3" fontId="47" fillId="0" borderId="11" xfId="12" applyNumberFormat="1" applyFont="1" applyFill="1" applyBorder="1" applyAlignment="1">
      <alignment vertical="center"/>
    </xf>
    <xf numFmtId="0" fontId="31" fillId="0" borderId="0" xfId="11" applyFont="1"/>
    <xf numFmtId="167" fontId="31" fillId="0" borderId="0" xfId="13" applyFont="1" applyFill="1"/>
    <xf numFmtId="0" fontId="54" fillId="0" borderId="0" xfId="0" applyFont="1"/>
    <xf numFmtId="0" fontId="55" fillId="0" borderId="0" xfId="9" applyFont="1"/>
    <xf numFmtId="0" fontId="56" fillId="0" borderId="0" xfId="9" applyFont="1"/>
    <xf numFmtId="37" fontId="57" fillId="0" borderId="0" xfId="6" applyNumberFormat="1" applyFont="1" applyFill="1" applyBorder="1" applyAlignment="1">
      <alignment horizontal="right"/>
    </xf>
    <xf numFmtId="41" fontId="58" fillId="0" borderId="0" xfId="14" applyFont="1" applyFill="1" applyBorder="1" applyAlignment="1" applyProtection="1">
      <alignment horizontal="right" wrapText="1"/>
    </xf>
    <xf numFmtId="37" fontId="57" fillId="0" borderId="0" xfId="6" applyNumberFormat="1" applyFont="1" applyFill="1" applyBorder="1" applyAlignment="1" applyProtection="1">
      <alignment horizontal="right" wrapText="1"/>
    </xf>
    <xf numFmtId="37" fontId="59" fillId="0" borderId="0" xfId="4" applyNumberFormat="1" applyFont="1" applyAlignment="1">
      <alignment horizontal="right"/>
    </xf>
    <xf numFmtId="37" fontId="60" fillId="0" borderId="3" xfId="4" applyNumberFormat="1" applyFont="1" applyBorder="1" applyAlignment="1">
      <alignment horizontal="right"/>
    </xf>
    <xf numFmtId="41" fontId="58" fillId="0" borderId="0" xfId="14" applyFont="1" applyFill="1" applyBorder="1" applyAlignment="1">
      <alignment horizontal="right"/>
    </xf>
    <xf numFmtId="37" fontId="58" fillId="0" borderId="1" xfId="6" applyNumberFormat="1" applyFont="1" applyFill="1" applyBorder="1" applyAlignment="1">
      <alignment horizontal="right"/>
    </xf>
    <xf numFmtId="41" fontId="58" fillId="0" borderId="1" xfId="14" applyFont="1" applyFill="1" applyBorder="1" applyAlignment="1">
      <alignment horizontal="right"/>
    </xf>
    <xf numFmtId="41" fontId="60" fillId="0" borderId="0" xfId="14" applyFont="1" applyFill="1" applyBorder="1" applyAlignment="1">
      <alignment horizontal="right"/>
    </xf>
    <xf numFmtId="37" fontId="60" fillId="0" borderId="1" xfId="4" applyNumberFormat="1" applyFont="1" applyBorder="1" applyAlignment="1">
      <alignment horizontal="right"/>
    </xf>
    <xf numFmtId="41" fontId="60" fillId="0" borderId="1" xfId="14" applyFont="1" applyFill="1" applyBorder="1" applyAlignment="1">
      <alignment horizontal="right"/>
    </xf>
    <xf numFmtId="37" fontId="60" fillId="0" borderId="11" xfId="4" applyNumberFormat="1" applyFont="1" applyBorder="1" applyAlignment="1">
      <alignment horizontal="right"/>
    </xf>
    <xf numFmtId="41" fontId="59" fillId="0" borderId="0" xfId="14" applyFont="1" applyFill="1" applyBorder="1" applyAlignment="1">
      <alignment horizontal="right"/>
    </xf>
    <xf numFmtId="0" fontId="61" fillId="0" borderId="0" xfId="10" applyFont="1"/>
    <xf numFmtId="0" fontId="62" fillId="0" borderId="12" xfId="10" applyFont="1" applyBorder="1" applyAlignment="1">
      <alignment horizontal="center"/>
    </xf>
    <xf numFmtId="14" fontId="62" fillId="0" borderId="13" xfId="10" applyNumberFormat="1" applyFont="1" applyBorder="1" applyAlignment="1">
      <alignment horizontal="center"/>
    </xf>
    <xf numFmtId="3" fontId="63" fillId="0" borderId="11" xfId="12" applyNumberFormat="1" applyFont="1" applyFill="1" applyBorder="1"/>
    <xf numFmtId="0" fontId="62" fillId="0" borderId="0" xfId="10" applyFont="1"/>
    <xf numFmtId="0" fontId="24" fillId="0" borderId="0" xfId="11" applyFont="1"/>
    <xf numFmtId="3" fontId="46" fillId="0" borderId="0" xfId="11" applyNumberFormat="1" applyFont="1"/>
    <xf numFmtId="3" fontId="63" fillId="0" borderId="11" xfId="12" applyNumberFormat="1" applyFont="1" applyFill="1" applyBorder="1" applyAlignment="1">
      <alignment vertical="center"/>
    </xf>
    <xf numFmtId="3" fontId="63" fillId="0" borderId="0" xfId="12" applyNumberFormat="1" applyFont="1" applyFill="1" applyBorder="1"/>
    <xf numFmtId="3" fontId="63" fillId="0" borderId="0" xfId="12" applyNumberFormat="1" applyFont="1" applyFill="1" applyBorder="1" applyAlignment="1">
      <alignment vertical="center"/>
    </xf>
    <xf numFmtId="3" fontId="31" fillId="0" borderId="0" xfId="11" applyNumberFormat="1" applyFont="1"/>
    <xf numFmtId="0" fontId="4" fillId="0" borderId="0" xfId="4" applyFont="1"/>
    <xf numFmtId="0" fontId="5" fillId="0" borderId="11" xfId="4" applyFont="1" applyBorder="1"/>
    <xf numFmtId="0" fontId="9" fillId="0" borderId="11" xfId="4" applyFont="1" applyBorder="1" applyAlignment="1">
      <alignment horizontal="center" wrapText="1"/>
    </xf>
    <xf numFmtId="41" fontId="50" fillId="0" borderId="11" xfId="14" applyFont="1" applyFill="1" applyBorder="1" applyAlignment="1" applyProtection="1">
      <alignment horizontal="center" wrapText="1"/>
    </xf>
    <xf numFmtId="0" fontId="9" fillId="0" borderId="0" xfId="5" applyFont="1" applyFill="1" applyBorder="1"/>
    <xf numFmtId="41" fontId="50" fillId="0" borderId="0" xfId="14" applyFont="1" applyFill="1" applyBorder="1" applyAlignment="1" applyProtection="1"/>
    <xf numFmtId="0" fontId="10" fillId="0" borderId="0" xfId="4" applyFont="1"/>
    <xf numFmtId="0" fontId="9" fillId="0" borderId="0" xfId="4" applyFont="1" applyAlignment="1">
      <alignment horizontal="right" wrapText="1"/>
    </xf>
    <xf numFmtId="0" fontId="10" fillId="0" borderId="0" xfId="5" applyFont="1" applyFill="1" applyBorder="1"/>
    <xf numFmtId="0" fontId="17" fillId="0" borderId="0" xfId="4" applyFont="1" applyAlignment="1">
      <alignment vertical="center"/>
    </xf>
    <xf numFmtId="41" fontId="60" fillId="0" borderId="3" xfId="14" applyFont="1" applyFill="1" applyBorder="1" applyAlignment="1">
      <alignment horizontal="right"/>
    </xf>
    <xf numFmtId="0" fontId="18" fillId="0" borderId="0" xfId="4" applyFont="1" applyAlignment="1">
      <alignment vertical="center"/>
    </xf>
    <xf numFmtId="41" fontId="60" fillId="0" borderId="0" xfId="14" applyFont="1" applyFill="1"/>
    <xf numFmtId="41" fontId="7" fillId="0" borderId="0" xfId="14" applyFont="1" applyFill="1" applyBorder="1" applyAlignment="1">
      <alignment horizontal="center" vertical="center"/>
    </xf>
    <xf numFmtId="41" fontId="2" fillId="0" borderId="1" xfId="14" applyFont="1" applyFill="1" applyBorder="1"/>
    <xf numFmtId="41" fontId="38" fillId="0" borderId="1" xfId="14" applyFont="1" applyFill="1" applyBorder="1"/>
    <xf numFmtId="41" fontId="39" fillId="0" borderId="0" xfId="14" applyFont="1" applyFill="1"/>
    <xf numFmtId="41" fontId="38" fillId="0" borderId="2" xfId="14" applyFont="1" applyFill="1" applyBorder="1"/>
    <xf numFmtId="41" fontId="2" fillId="0" borderId="3" xfId="14" applyFont="1" applyFill="1" applyBorder="1"/>
    <xf numFmtId="0" fontId="27" fillId="0" borderId="0" xfId="1" applyFont="1" applyAlignment="1">
      <alignment horizontal="left" wrapText="1"/>
    </xf>
    <xf numFmtId="4" fontId="3" fillId="0" borderId="0" xfId="1" applyNumberFormat="1" applyFont="1"/>
    <xf numFmtId="3" fontId="5" fillId="0" borderId="0" xfId="4" applyNumberFormat="1" applyFont="1"/>
    <xf numFmtId="3" fontId="49" fillId="0" borderId="0" xfId="14" applyNumberFormat="1" applyFont="1" applyFill="1"/>
    <xf numFmtId="0" fontId="66" fillId="0" borderId="0" xfId="3" applyFont="1" applyAlignment="1">
      <alignment vertical="center"/>
    </xf>
    <xf numFmtId="41" fontId="66" fillId="0" borderId="0" xfId="14" applyFont="1" applyFill="1" applyBorder="1" applyAlignment="1">
      <alignment vertical="center"/>
    </xf>
    <xf numFmtId="0" fontId="69" fillId="0" borderId="0" xfId="1" applyFont="1" applyAlignment="1">
      <alignment horizont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68" fontId="75" fillId="0" borderId="0" xfId="15" applyNumberFormat="1" applyFont="1" applyAlignment="1">
      <alignment horizontal="center" vertical="center"/>
    </xf>
    <xf numFmtId="168" fontId="75" fillId="0" borderId="0" xfId="15" applyNumberFormat="1" applyFont="1" applyAlignment="1">
      <alignment vertical="center"/>
    </xf>
    <xf numFmtId="168" fontId="69" fillId="0" borderId="0" xfId="15" applyNumberFormat="1" applyFont="1" applyAlignment="1">
      <alignment horizontal="center"/>
    </xf>
    <xf numFmtId="168" fontId="75" fillId="0" borderId="0" xfId="15" applyNumberFormat="1" applyFont="1" applyFill="1" applyBorder="1" applyAlignment="1">
      <alignment horizontal="center" vertical="center"/>
    </xf>
    <xf numFmtId="168" fontId="76" fillId="0" borderId="0" xfId="15" applyNumberFormat="1" applyFont="1" applyFill="1" applyBorder="1" applyAlignment="1">
      <alignment vertical="center"/>
    </xf>
    <xf numFmtId="168" fontId="75" fillId="0" borderId="0" xfId="15" applyNumberFormat="1" applyFont="1" applyFill="1" applyBorder="1" applyAlignment="1">
      <alignment vertical="center"/>
    </xf>
    <xf numFmtId="168" fontId="69" fillId="0" borderId="0" xfId="15" applyNumberFormat="1" applyFont="1" applyFill="1" applyBorder="1" applyAlignment="1" applyProtection="1">
      <alignment horizontal="center"/>
    </xf>
    <xf numFmtId="168" fontId="3" fillId="0" borderId="0" xfId="15" applyNumberFormat="1" applyFont="1" applyAlignment="1">
      <alignment horizontal="center"/>
    </xf>
    <xf numFmtId="168" fontId="3" fillId="0" borderId="0" xfId="15" applyNumberFormat="1" applyFont="1"/>
    <xf numFmtId="168" fontId="7" fillId="0" borderId="0" xfId="15" applyNumberFormat="1" applyFont="1" applyAlignment="1">
      <alignment horizontal="center" vertical="center"/>
    </xf>
    <xf numFmtId="168" fontId="5" fillId="0" borderId="0" xfId="15" applyNumberFormat="1" applyFont="1"/>
    <xf numFmtId="168" fontId="3" fillId="0" borderId="0" xfId="15" applyNumberFormat="1" applyFont="1" applyFill="1" applyBorder="1" applyAlignment="1" applyProtection="1">
      <alignment horizontal="right" wrapText="1"/>
    </xf>
    <xf numFmtId="168" fontId="5" fillId="0" borderId="0" xfId="15" applyNumberFormat="1" applyFont="1" applyAlignment="1">
      <alignment horizontal="right"/>
    </xf>
    <xf numFmtId="168" fontId="25" fillId="0" borderId="0" xfId="15" applyNumberFormat="1" applyFont="1" applyAlignment="1">
      <alignment horizontal="center" vertical="center"/>
    </xf>
    <xf numFmtId="168" fontId="26" fillId="0" borderId="0" xfId="15" applyNumberFormat="1" applyFont="1" applyAlignment="1">
      <alignment horizontal="center"/>
    </xf>
    <xf numFmtId="168" fontId="77" fillId="0" borderId="0" xfId="15" applyNumberFormat="1" applyFont="1"/>
    <xf numFmtId="37" fontId="78" fillId="0" borderId="0" xfId="1" applyNumberFormat="1" applyFont="1" applyAlignment="1">
      <alignment horizontal="right"/>
    </xf>
    <xf numFmtId="168" fontId="77" fillId="0" borderId="0" xfId="15" applyNumberFormat="1" applyFont="1" applyFill="1" applyBorder="1" applyAlignment="1" applyProtection="1">
      <alignment horizontal="right" wrapText="1"/>
    </xf>
    <xf numFmtId="168" fontId="79" fillId="0" borderId="0" xfId="15" applyNumberFormat="1" applyFont="1" applyFill="1" applyBorder="1" applyAlignment="1" applyProtection="1">
      <alignment horizontal="right" wrapText="1"/>
    </xf>
    <xf numFmtId="168" fontId="81" fillId="0" borderId="1" xfId="15" applyNumberFormat="1" applyFont="1" applyBorder="1" applyAlignment="1">
      <alignment horizontal="right"/>
    </xf>
    <xf numFmtId="37" fontId="81" fillId="0" borderId="0" xfId="1" applyNumberFormat="1" applyFont="1" applyAlignment="1">
      <alignment horizontal="right"/>
    </xf>
    <xf numFmtId="168" fontId="81" fillId="0" borderId="0" xfId="15" applyNumberFormat="1" applyFont="1" applyAlignment="1">
      <alignment horizontal="right"/>
    </xf>
    <xf numFmtId="168" fontId="78" fillId="0" borderId="3" xfId="15" applyNumberFormat="1" applyFont="1" applyBorder="1" applyAlignment="1">
      <alignment horizontal="right"/>
    </xf>
    <xf numFmtId="37" fontId="78" fillId="0" borderId="3" xfId="1" applyNumberFormat="1" applyFont="1" applyBorder="1" applyAlignment="1">
      <alignment horizontal="right"/>
    </xf>
    <xf numFmtId="168" fontId="82" fillId="0" borderId="0" xfId="15" applyNumberFormat="1" applyFont="1" applyFill="1" applyBorder="1" applyAlignment="1" applyProtection="1">
      <alignment horizontal="right" wrapText="1"/>
    </xf>
    <xf numFmtId="37" fontId="82" fillId="0" borderId="0" xfId="7" applyNumberFormat="1" applyFont="1" applyFill="1" applyBorder="1" applyAlignment="1" applyProtection="1">
      <alignment horizontal="right" wrapText="1"/>
    </xf>
    <xf numFmtId="168" fontId="83" fillId="0" borderId="1" xfId="15" applyNumberFormat="1" applyFont="1" applyBorder="1" applyAlignment="1">
      <alignment horizontal="right" vertical="center"/>
    </xf>
    <xf numFmtId="37" fontId="83" fillId="0" borderId="0" xfId="4" applyNumberFormat="1" applyFont="1" applyAlignment="1">
      <alignment horizontal="right" vertical="center"/>
    </xf>
    <xf numFmtId="168" fontId="78" fillId="0" borderId="0" xfId="15" applyNumberFormat="1" applyFont="1" applyAlignment="1">
      <alignment horizontal="right"/>
    </xf>
    <xf numFmtId="37" fontId="78" fillId="0" borderId="0" xfId="4" applyNumberFormat="1" applyFont="1" applyAlignment="1">
      <alignment horizontal="right"/>
    </xf>
    <xf numFmtId="168" fontId="81" fillId="0" borderId="3" xfId="15" applyNumberFormat="1" applyFont="1" applyBorder="1" applyAlignment="1">
      <alignment horizontal="right"/>
    </xf>
    <xf numFmtId="37" fontId="81" fillId="0" borderId="0" xfId="4" applyNumberFormat="1" applyFont="1" applyAlignment="1">
      <alignment horizontal="right"/>
    </xf>
    <xf numFmtId="168" fontId="80" fillId="0" borderId="0" xfId="15" applyNumberFormat="1" applyFont="1"/>
    <xf numFmtId="0" fontId="56" fillId="0" borderId="0" xfId="9" applyFont="1" applyAlignment="1">
      <alignment horizontal="left"/>
    </xf>
    <xf numFmtId="0" fontId="29" fillId="0" borderId="2" xfId="9" applyFont="1" applyBorder="1" applyAlignment="1">
      <alignment horizontal="center"/>
    </xf>
    <xf numFmtId="14" fontId="29" fillId="0" borderId="0" xfId="9" applyNumberFormat="1" applyFont="1" applyAlignment="1">
      <alignment horizontal="center"/>
    </xf>
    <xf numFmtId="0" fontId="29" fillId="0" borderId="0" xfId="9" applyFont="1" applyAlignment="1">
      <alignment horizontal="center"/>
    </xf>
    <xf numFmtId="14" fontId="34" fillId="0" borderId="7" xfId="9" applyNumberFormat="1" applyFont="1" applyBorder="1" applyAlignment="1">
      <alignment horizontal="center"/>
    </xf>
    <xf numFmtId="0" fontId="34" fillId="0" borderId="7" xfId="9" applyFont="1" applyBorder="1" applyAlignment="1">
      <alignment horizontal="center"/>
    </xf>
    <xf numFmtId="0" fontId="35" fillId="0" borderId="6" xfId="9" applyFont="1" applyBorder="1" applyAlignment="1">
      <alignment horizontal="center"/>
    </xf>
    <xf numFmtId="0" fontId="35" fillId="0" borderId="0" xfId="9" applyFont="1" applyAlignment="1">
      <alignment horizontal="center"/>
    </xf>
    <xf numFmtId="0" fontId="35" fillId="0" borderId="8" xfId="9" applyFont="1" applyBorder="1" applyAlignment="1">
      <alignment horizontal="center"/>
    </xf>
    <xf numFmtId="0" fontId="29" fillId="0" borderId="7" xfId="9" applyFont="1" applyBorder="1" applyAlignment="1">
      <alignment horizontal="center"/>
    </xf>
    <xf numFmtId="0" fontId="6" fillId="0" borderId="0" xfId="1" applyFont="1" applyAlignment="1">
      <alignment horizontal="left"/>
    </xf>
    <xf numFmtId="0" fontId="48" fillId="0" borderId="0" xfId="11" applyFont="1" applyAlignment="1">
      <alignment horizontal="center"/>
    </xf>
    <xf numFmtId="0" fontId="37" fillId="0" borderId="0" xfId="11" applyFont="1" applyAlignment="1">
      <alignment horizontal="center"/>
    </xf>
    <xf numFmtId="0" fontId="45" fillId="0" borderId="0" xfId="10" applyFont="1" applyAlignment="1">
      <alignment horizontal="center"/>
    </xf>
    <xf numFmtId="0" fontId="45" fillId="0" borderId="12" xfId="10" applyFont="1" applyBorder="1" applyAlignment="1">
      <alignment horizontal="center" vertical="center"/>
    </xf>
    <xf numFmtId="0" fontId="45" fillId="0" borderId="13" xfId="10" applyFont="1" applyBorder="1" applyAlignment="1">
      <alignment horizontal="center" vertical="center"/>
    </xf>
    <xf numFmtId="0" fontId="44" fillId="0" borderId="0" xfId="10" applyFont="1" applyAlignment="1">
      <alignment horizontal="center"/>
    </xf>
    <xf numFmtId="0" fontId="2" fillId="0" borderId="0" xfId="1" applyFont="1" applyBorder="1"/>
    <xf numFmtId="0" fontId="69" fillId="0" borderId="0" xfId="1" applyFont="1" applyBorder="1" applyAlignment="1">
      <alignment horizontal="center"/>
    </xf>
    <xf numFmtId="168" fontId="69" fillId="0" borderId="0" xfId="15" applyNumberFormat="1" applyFont="1" applyBorder="1" applyAlignment="1">
      <alignment horizontal="center"/>
    </xf>
    <xf numFmtId="0" fontId="4" fillId="0" borderId="0" xfId="1" applyFont="1" applyBorder="1"/>
    <xf numFmtId="0" fontId="9" fillId="0" borderId="0" xfId="1" applyFont="1" applyBorder="1"/>
    <xf numFmtId="0" fontId="6" fillId="0" borderId="0" xfId="1" applyFont="1" applyBorder="1"/>
    <xf numFmtId="168" fontId="70" fillId="0" borderId="0" xfId="15" applyNumberFormat="1" applyFont="1" applyFill="1" applyBorder="1" applyAlignment="1">
      <alignment horizontal="center" vertical="center"/>
    </xf>
    <xf numFmtId="3" fontId="70" fillId="0" borderId="0" xfId="1" applyNumberFormat="1" applyFont="1" applyBorder="1" applyAlignment="1">
      <alignment horizontal="center" vertical="center"/>
    </xf>
    <xf numFmtId="168" fontId="70" fillId="0" borderId="0" xfId="15" applyNumberFormat="1" applyFont="1" applyBorder="1" applyAlignment="1">
      <alignment horizontal="center" vertical="center"/>
    </xf>
    <xf numFmtId="168" fontId="71" fillId="0" borderId="0" xfId="15" applyNumberFormat="1" applyFont="1" applyFill="1" applyBorder="1" applyAlignment="1">
      <alignment vertical="center"/>
    </xf>
    <xf numFmtId="3" fontId="71" fillId="0" borderId="0" xfId="1" applyNumberFormat="1" applyFont="1" applyBorder="1" applyAlignment="1">
      <alignment vertical="center"/>
    </xf>
    <xf numFmtId="168" fontId="71" fillId="0" borderId="0" xfId="15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168" fontId="72" fillId="0" borderId="0" xfId="15" applyNumberFormat="1" applyFont="1" applyFill="1" applyBorder="1"/>
    <xf numFmtId="0" fontId="72" fillId="0" borderId="0" xfId="1" applyFont="1" applyBorder="1"/>
    <xf numFmtId="168" fontId="72" fillId="0" borderId="0" xfId="15" applyNumberFormat="1" applyFont="1" applyBorder="1"/>
    <xf numFmtId="0" fontId="9" fillId="0" borderId="0" xfId="1" applyFont="1" applyBorder="1" applyAlignment="1">
      <alignment wrapText="1"/>
    </xf>
    <xf numFmtId="37" fontId="72" fillId="0" borderId="0" xfId="1" applyNumberFormat="1" applyFont="1" applyBorder="1"/>
    <xf numFmtId="168" fontId="73" fillId="0" borderId="0" xfId="15" applyNumberFormat="1" applyFont="1" applyBorder="1"/>
    <xf numFmtId="168" fontId="74" fillId="0" borderId="0" xfId="15" applyNumberFormat="1" applyFont="1" applyFill="1" applyBorder="1"/>
    <xf numFmtId="168" fontId="74" fillId="0" borderId="0" xfId="15" applyNumberFormat="1" applyFont="1" applyBorder="1"/>
    <xf numFmtId="0" fontId="11" fillId="0" borderId="0" xfId="1" applyFont="1" applyBorder="1" applyAlignment="1">
      <alignment horizontal="left" wrapText="1" indent="2"/>
    </xf>
    <xf numFmtId="168" fontId="75" fillId="0" borderId="0" xfId="15" applyNumberFormat="1" applyFont="1" applyBorder="1"/>
    <xf numFmtId="4" fontId="69" fillId="0" borderId="0" xfId="1" applyNumberFormat="1" applyFont="1" applyBorder="1"/>
    <xf numFmtId="168" fontId="69" fillId="0" borderId="0" xfId="15" applyNumberFormat="1" applyFont="1" applyBorder="1"/>
    <xf numFmtId="168" fontId="75" fillId="0" borderId="0" xfId="15" applyNumberFormat="1" applyFont="1" applyFill="1" applyBorder="1"/>
    <xf numFmtId="168" fontId="70" fillId="0" borderId="0" xfId="15" applyNumberFormat="1" applyFont="1" applyFill="1" applyBorder="1" applyAlignment="1">
      <alignment vertical="center"/>
    </xf>
    <xf numFmtId="37" fontId="70" fillId="0" borderId="0" xfId="1" applyNumberFormat="1" applyFont="1" applyBorder="1" applyAlignment="1">
      <alignment vertical="center"/>
    </xf>
    <xf numFmtId="168" fontId="70" fillId="0" borderId="0" xfId="15" applyNumberFormat="1" applyFont="1" applyBorder="1" applyAlignment="1">
      <alignment vertical="center"/>
    </xf>
    <xf numFmtId="37" fontId="71" fillId="0" borderId="0" xfId="1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168" fontId="69" fillId="0" borderId="0" xfId="15" applyNumberFormat="1" applyFont="1" applyFill="1" applyBorder="1" applyAlignment="1" applyProtection="1"/>
    <xf numFmtId="37" fontId="74" fillId="0" borderId="0" xfId="1" applyNumberFormat="1" applyFont="1" applyBorder="1"/>
    <xf numFmtId="0" fontId="10" fillId="0" borderId="0" xfId="1" applyFont="1" applyBorder="1" applyAlignment="1">
      <alignment wrapText="1"/>
    </xf>
    <xf numFmtId="0" fontId="9" fillId="0" borderId="0" xfId="1" applyFont="1" applyBorder="1" applyAlignment="1">
      <alignment vertical="top" wrapText="1"/>
    </xf>
    <xf numFmtId="0" fontId="25" fillId="0" borderId="0" xfId="3" applyFont="1" applyBorder="1" applyAlignment="1">
      <alignment vertical="center"/>
    </xf>
    <xf numFmtId="0" fontId="75" fillId="0" borderId="0" xfId="3" applyFont="1" applyBorder="1" applyAlignment="1">
      <alignment horizontal="center" vertical="center"/>
    </xf>
    <xf numFmtId="168" fontId="75" fillId="0" borderId="0" xfId="15" applyNumberFormat="1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0" fontId="76" fillId="0" borderId="0" xfId="3" applyFont="1" applyBorder="1" applyAlignment="1">
      <alignment vertical="center"/>
    </xf>
    <xf numFmtId="168" fontId="76" fillId="0" borderId="0" xfId="15" applyNumberFormat="1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75" fillId="0" borderId="0" xfId="3" applyFont="1" applyBorder="1" applyAlignment="1">
      <alignment vertical="center"/>
    </xf>
    <xf numFmtId="168" fontId="75" fillId="0" borderId="0" xfId="15" applyNumberFormat="1" applyFont="1" applyBorder="1" applyAlignment="1">
      <alignment vertical="center"/>
    </xf>
    <xf numFmtId="0" fontId="26" fillId="0" borderId="0" xfId="3" applyFont="1" applyBorder="1" applyAlignment="1">
      <alignment horizontal="left" vertical="center" wrapText="1"/>
    </xf>
  </cellXfs>
  <cellStyles count="16">
    <cellStyle name="Comma" xfId="15" builtinId="3"/>
    <cellStyle name="Comma [0]" xfId="14" builtinId="6"/>
    <cellStyle name="Comma 2" xfId="7" xr:uid="{00000000-0005-0000-0000-000001000000}"/>
    <cellStyle name="Comma 3" xfId="13" xr:uid="{00000000-0005-0000-0000-000002000000}"/>
    <cellStyle name="Comma 482 2" xfId="6" xr:uid="{00000000-0005-0000-0000-000003000000}"/>
    <cellStyle name="Comma_21.Aktivet Afatgjata Materiale  09 2" xfId="12" xr:uid="{00000000-0005-0000-0000-000004000000}"/>
    <cellStyle name="Normal" xfId="0" builtinId="0"/>
    <cellStyle name="Normal 2" xfId="1" xr:uid="{00000000-0005-0000-0000-000006000000}"/>
    <cellStyle name="Normal 2 2" xfId="10" xr:uid="{00000000-0005-0000-0000-000007000000}"/>
    <cellStyle name="Normal 21 2" xfId="4" xr:uid="{00000000-0005-0000-0000-000008000000}"/>
    <cellStyle name="Normal 3" xfId="2" xr:uid="{00000000-0005-0000-0000-000009000000}"/>
    <cellStyle name="Normal 4" xfId="9" xr:uid="{00000000-0005-0000-0000-00000A000000}"/>
    <cellStyle name="Normal 5" xfId="11" xr:uid="{00000000-0005-0000-0000-00000B000000}"/>
    <cellStyle name="Normal_Albania_-__Income_Statement_September_2009" xfId="8" xr:uid="{00000000-0005-0000-0000-00000C000000}"/>
    <cellStyle name="Normal_Global IFRS YE2009" xfId="5" xr:uid="{00000000-0005-0000-0000-00000D000000}"/>
    <cellStyle name="Normal_SHEET" xfId="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shkim/Desktop/E.B.S.SHPK%20PER%20DEKLARIM%202020/1.P.F.%20E.B.S.SHPK-2020%20me%20SKK-te%20-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cuments\EBS(Qaniu)\2.%20EBS%202023%20(Qaniu)\Tabela%20e%20amortizimit%2021-22-23.xlsx" TargetMode="External"/><Relationship Id="rId1" Type="http://schemas.openxmlformats.org/officeDocument/2006/relationships/externalLinkPath" Target="/Users/HP/Documents/EBS(Qaniu)/2.%20EBS%202023%20(Qaniu)/Tabela%20e%20amortizimit%2021-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."/>
      <sheetName val="Aktivet"/>
      <sheetName val="Pasivet"/>
      <sheetName val="PASH 1"/>
      <sheetName val="Fluksi 2"/>
      <sheetName val="Kapitali 1"/>
      <sheetName val="AQT"/>
    </sheetNames>
    <sheetDataSet>
      <sheetData sheetId="0" refreshError="1"/>
      <sheetData sheetId="1" refreshError="1">
        <row r="1">
          <cell r="B1" t="str">
            <v>E.B.S. SHPK</v>
          </cell>
        </row>
        <row r="2">
          <cell r="B2" t="str">
            <v>K 72014002 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ortizimi 2022"/>
      <sheetName val="Amortizime 2023"/>
      <sheetName val="Amortizimi 2023(Qaniu 1) "/>
      <sheetName val="AQT 2023(Qaniu 1)"/>
      <sheetName val="Amort. 2023 (2)"/>
      <sheetName val="AQT 2023(2)"/>
    </sheetNames>
    <sheetDataSet>
      <sheetData sheetId="0"/>
      <sheetData sheetId="1"/>
      <sheetData sheetId="2">
        <row r="12">
          <cell r="H12">
            <v>5821065.9000000004</v>
          </cell>
          <cell r="M12">
            <v>180452.5</v>
          </cell>
        </row>
        <row r="25">
          <cell r="H25">
            <v>1923665.4</v>
          </cell>
          <cell r="M25">
            <v>1704.3200000000002</v>
          </cell>
        </row>
        <row r="66">
          <cell r="H66">
            <v>3465914.3</v>
          </cell>
          <cell r="M66">
            <v>192722.016</v>
          </cell>
        </row>
        <row r="119">
          <cell r="H119">
            <v>10838780.899839895</v>
          </cell>
          <cell r="M119">
            <v>3632499.0323973172</v>
          </cell>
        </row>
        <row r="130">
          <cell r="H130">
            <v>5358570.4847999997</v>
          </cell>
          <cell r="M130">
            <v>407193.20564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8"/>
  <sheetViews>
    <sheetView topLeftCell="B1" workbookViewId="0">
      <selection activeCell="O56" sqref="O56"/>
    </sheetView>
  </sheetViews>
  <sheetFormatPr defaultRowHeight="12.75" x14ac:dyDescent="0.2"/>
  <cols>
    <col min="1" max="1" width="16.140625" style="23" customWidth="1"/>
    <col min="2" max="2" width="4.7109375" style="23" customWidth="1"/>
    <col min="3" max="3" width="9.140625" style="23"/>
    <col min="4" max="4" width="9.28515625" style="23" customWidth="1"/>
    <col min="5" max="5" width="11.42578125" style="23" customWidth="1"/>
    <col min="6" max="6" width="12.85546875" style="23" customWidth="1"/>
    <col min="7" max="7" width="5.42578125" style="23" customWidth="1"/>
    <col min="8" max="9" width="9.140625" style="23"/>
    <col min="10" max="10" width="3.140625" style="23" customWidth="1"/>
    <col min="11" max="11" width="9.140625" style="23"/>
    <col min="12" max="12" width="1.85546875" style="23" customWidth="1"/>
    <col min="13" max="256" width="9.140625" style="23"/>
    <col min="257" max="257" width="16.140625" style="23" customWidth="1"/>
    <col min="258" max="259" width="9.140625" style="23"/>
    <col min="260" max="260" width="9.28515625" style="23" customWidth="1"/>
    <col min="261" max="261" width="11.42578125" style="23" customWidth="1"/>
    <col min="262" max="262" width="12.85546875" style="23" customWidth="1"/>
    <col min="263" max="263" width="5.42578125" style="23" customWidth="1"/>
    <col min="264" max="265" width="9.140625" style="23"/>
    <col min="266" max="266" width="3.140625" style="23" customWidth="1"/>
    <col min="267" max="267" width="9.140625" style="23"/>
    <col min="268" max="268" width="1.85546875" style="23" customWidth="1"/>
    <col min="269" max="512" width="9.140625" style="23"/>
    <col min="513" max="513" width="16.140625" style="23" customWidth="1"/>
    <col min="514" max="515" width="9.140625" style="23"/>
    <col min="516" max="516" width="9.28515625" style="23" customWidth="1"/>
    <col min="517" max="517" width="11.42578125" style="23" customWidth="1"/>
    <col min="518" max="518" width="12.85546875" style="23" customWidth="1"/>
    <col min="519" max="519" width="5.42578125" style="23" customWidth="1"/>
    <col min="520" max="521" width="9.140625" style="23"/>
    <col min="522" max="522" width="3.140625" style="23" customWidth="1"/>
    <col min="523" max="523" width="9.140625" style="23"/>
    <col min="524" max="524" width="1.85546875" style="23" customWidth="1"/>
    <col min="525" max="768" width="9.140625" style="23"/>
    <col min="769" max="769" width="16.140625" style="23" customWidth="1"/>
    <col min="770" max="771" width="9.140625" style="23"/>
    <col min="772" max="772" width="9.28515625" style="23" customWidth="1"/>
    <col min="773" max="773" width="11.42578125" style="23" customWidth="1"/>
    <col min="774" max="774" width="12.85546875" style="23" customWidth="1"/>
    <col min="775" max="775" width="5.42578125" style="23" customWidth="1"/>
    <col min="776" max="777" width="9.140625" style="23"/>
    <col min="778" max="778" width="3.140625" style="23" customWidth="1"/>
    <col min="779" max="779" width="9.140625" style="23"/>
    <col min="780" max="780" width="1.85546875" style="23" customWidth="1"/>
    <col min="781" max="1024" width="9.140625" style="23"/>
    <col min="1025" max="1025" width="16.140625" style="23" customWidth="1"/>
    <col min="1026" max="1027" width="9.140625" style="23"/>
    <col min="1028" max="1028" width="9.28515625" style="23" customWidth="1"/>
    <col min="1029" max="1029" width="11.42578125" style="23" customWidth="1"/>
    <col min="1030" max="1030" width="12.85546875" style="23" customWidth="1"/>
    <col min="1031" max="1031" width="5.42578125" style="23" customWidth="1"/>
    <col min="1032" max="1033" width="9.140625" style="23"/>
    <col min="1034" max="1034" width="3.140625" style="23" customWidth="1"/>
    <col min="1035" max="1035" width="9.140625" style="23"/>
    <col min="1036" max="1036" width="1.85546875" style="23" customWidth="1"/>
    <col min="1037" max="1280" width="9.140625" style="23"/>
    <col min="1281" max="1281" width="16.140625" style="23" customWidth="1"/>
    <col min="1282" max="1283" width="9.140625" style="23"/>
    <col min="1284" max="1284" width="9.28515625" style="23" customWidth="1"/>
    <col min="1285" max="1285" width="11.42578125" style="23" customWidth="1"/>
    <col min="1286" max="1286" width="12.85546875" style="23" customWidth="1"/>
    <col min="1287" max="1287" width="5.42578125" style="23" customWidth="1"/>
    <col min="1288" max="1289" width="9.140625" style="23"/>
    <col min="1290" max="1290" width="3.140625" style="23" customWidth="1"/>
    <col min="1291" max="1291" width="9.140625" style="23"/>
    <col min="1292" max="1292" width="1.85546875" style="23" customWidth="1"/>
    <col min="1293" max="1536" width="9.140625" style="23"/>
    <col min="1537" max="1537" width="16.140625" style="23" customWidth="1"/>
    <col min="1538" max="1539" width="9.140625" style="23"/>
    <col min="1540" max="1540" width="9.28515625" style="23" customWidth="1"/>
    <col min="1541" max="1541" width="11.42578125" style="23" customWidth="1"/>
    <col min="1542" max="1542" width="12.85546875" style="23" customWidth="1"/>
    <col min="1543" max="1543" width="5.42578125" style="23" customWidth="1"/>
    <col min="1544" max="1545" width="9.140625" style="23"/>
    <col min="1546" max="1546" width="3.140625" style="23" customWidth="1"/>
    <col min="1547" max="1547" width="9.140625" style="23"/>
    <col min="1548" max="1548" width="1.85546875" style="23" customWidth="1"/>
    <col min="1549" max="1792" width="9.140625" style="23"/>
    <col min="1793" max="1793" width="16.140625" style="23" customWidth="1"/>
    <col min="1794" max="1795" width="9.140625" style="23"/>
    <col min="1796" max="1796" width="9.28515625" style="23" customWidth="1"/>
    <col min="1797" max="1797" width="11.42578125" style="23" customWidth="1"/>
    <col min="1798" max="1798" width="12.85546875" style="23" customWidth="1"/>
    <col min="1799" max="1799" width="5.42578125" style="23" customWidth="1"/>
    <col min="1800" max="1801" width="9.140625" style="23"/>
    <col min="1802" max="1802" width="3.140625" style="23" customWidth="1"/>
    <col min="1803" max="1803" width="9.140625" style="23"/>
    <col min="1804" max="1804" width="1.85546875" style="23" customWidth="1"/>
    <col min="1805" max="2048" width="9.140625" style="23"/>
    <col min="2049" max="2049" width="16.140625" style="23" customWidth="1"/>
    <col min="2050" max="2051" width="9.140625" style="23"/>
    <col min="2052" max="2052" width="9.28515625" style="23" customWidth="1"/>
    <col min="2053" max="2053" width="11.42578125" style="23" customWidth="1"/>
    <col min="2054" max="2054" width="12.85546875" style="23" customWidth="1"/>
    <col min="2055" max="2055" width="5.42578125" style="23" customWidth="1"/>
    <col min="2056" max="2057" width="9.140625" style="23"/>
    <col min="2058" max="2058" width="3.140625" style="23" customWidth="1"/>
    <col min="2059" max="2059" width="9.140625" style="23"/>
    <col min="2060" max="2060" width="1.85546875" style="23" customWidth="1"/>
    <col min="2061" max="2304" width="9.140625" style="23"/>
    <col min="2305" max="2305" width="16.140625" style="23" customWidth="1"/>
    <col min="2306" max="2307" width="9.140625" style="23"/>
    <col min="2308" max="2308" width="9.28515625" style="23" customWidth="1"/>
    <col min="2309" max="2309" width="11.42578125" style="23" customWidth="1"/>
    <col min="2310" max="2310" width="12.85546875" style="23" customWidth="1"/>
    <col min="2311" max="2311" width="5.42578125" style="23" customWidth="1"/>
    <col min="2312" max="2313" width="9.140625" style="23"/>
    <col min="2314" max="2314" width="3.140625" style="23" customWidth="1"/>
    <col min="2315" max="2315" width="9.140625" style="23"/>
    <col min="2316" max="2316" width="1.85546875" style="23" customWidth="1"/>
    <col min="2317" max="2560" width="9.140625" style="23"/>
    <col min="2561" max="2561" width="16.140625" style="23" customWidth="1"/>
    <col min="2562" max="2563" width="9.140625" style="23"/>
    <col min="2564" max="2564" width="9.28515625" style="23" customWidth="1"/>
    <col min="2565" max="2565" width="11.42578125" style="23" customWidth="1"/>
    <col min="2566" max="2566" width="12.85546875" style="23" customWidth="1"/>
    <col min="2567" max="2567" width="5.42578125" style="23" customWidth="1"/>
    <col min="2568" max="2569" width="9.140625" style="23"/>
    <col min="2570" max="2570" width="3.140625" style="23" customWidth="1"/>
    <col min="2571" max="2571" width="9.140625" style="23"/>
    <col min="2572" max="2572" width="1.85546875" style="23" customWidth="1"/>
    <col min="2573" max="2816" width="9.140625" style="23"/>
    <col min="2817" max="2817" width="16.140625" style="23" customWidth="1"/>
    <col min="2818" max="2819" width="9.140625" style="23"/>
    <col min="2820" max="2820" width="9.28515625" style="23" customWidth="1"/>
    <col min="2821" max="2821" width="11.42578125" style="23" customWidth="1"/>
    <col min="2822" max="2822" width="12.85546875" style="23" customWidth="1"/>
    <col min="2823" max="2823" width="5.42578125" style="23" customWidth="1"/>
    <col min="2824" max="2825" width="9.140625" style="23"/>
    <col min="2826" max="2826" width="3.140625" style="23" customWidth="1"/>
    <col min="2827" max="2827" width="9.140625" style="23"/>
    <col min="2828" max="2828" width="1.85546875" style="23" customWidth="1"/>
    <col min="2829" max="3072" width="9.140625" style="23"/>
    <col min="3073" max="3073" width="16.140625" style="23" customWidth="1"/>
    <col min="3074" max="3075" width="9.140625" style="23"/>
    <col min="3076" max="3076" width="9.28515625" style="23" customWidth="1"/>
    <col min="3077" max="3077" width="11.42578125" style="23" customWidth="1"/>
    <col min="3078" max="3078" width="12.85546875" style="23" customWidth="1"/>
    <col min="3079" max="3079" width="5.42578125" style="23" customWidth="1"/>
    <col min="3080" max="3081" width="9.140625" style="23"/>
    <col min="3082" max="3082" width="3.140625" style="23" customWidth="1"/>
    <col min="3083" max="3083" width="9.140625" style="23"/>
    <col min="3084" max="3084" width="1.85546875" style="23" customWidth="1"/>
    <col min="3085" max="3328" width="9.140625" style="23"/>
    <col min="3329" max="3329" width="16.140625" style="23" customWidth="1"/>
    <col min="3330" max="3331" width="9.140625" style="23"/>
    <col min="3332" max="3332" width="9.28515625" style="23" customWidth="1"/>
    <col min="3333" max="3333" width="11.42578125" style="23" customWidth="1"/>
    <col min="3334" max="3334" width="12.85546875" style="23" customWidth="1"/>
    <col min="3335" max="3335" width="5.42578125" style="23" customWidth="1"/>
    <col min="3336" max="3337" width="9.140625" style="23"/>
    <col min="3338" max="3338" width="3.140625" style="23" customWidth="1"/>
    <col min="3339" max="3339" width="9.140625" style="23"/>
    <col min="3340" max="3340" width="1.85546875" style="23" customWidth="1"/>
    <col min="3341" max="3584" width="9.140625" style="23"/>
    <col min="3585" max="3585" width="16.140625" style="23" customWidth="1"/>
    <col min="3586" max="3587" width="9.140625" style="23"/>
    <col min="3588" max="3588" width="9.28515625" style="23" customWidth="1"/>
    <col min="3589" max="3589" width="11.42578125" style="23" customWidth="1"/>
    <col min="3590" max="3590" width="12.85546875" style="23" customWidth="1"/>
    <col min="3591" max="3591" width="5.42578125" style="23" customWidth="1"/>
    <col min="3592" max="3593" width="9.140625" style="23"/>
    <col min="3594" max="3594" width="3.140625" style="23" customWidth="1"/>
    <col min="3595" max="3595" width="9.140625" style="23"/>
    <col min="3596" max="3596" width="1.85546875" style="23" customWidth="1"/>
    <col min="3597" max="3840" width="9.140625" style="23"/>
    <col min="3841" max="3841" width="16.140625" style="23" customWidth="1"/>
    <col min="3842" max="3843" width="9.140625" style="23"/>
    <col min="3844" max="3844" width="9.28515625" style="23" customWidth="1"/>
    <col min="3845" max="3845" width="11.42578125" style="23" customWidth="1"/>
    <col min="3846" max="3846" width="12.85546875" style="23" customWidth="1"/>
    <col min="3847" max="3847" width="5.42578125" style="23" customWidth="1"/>
    <col min="3848" max="3849" width="9.140625" style="23"/>
    <col min="3850" max="3850" width="3.140625" style="23" customWidth="1"/>
    <col min="3851" max="3851" width="9.140625" style="23"/>
    <col min="3852" max="3852" width="1.85546875" style="23" customWidth="1"/>
    <col min="3853" max="4096" width="9.140625" style="23"/>
    <col min="4097" max="4097" width="16.140625" style="23" customWidth="1"/>
    <col min="4098" max="4099" width="9.140625" style="23"/>
    <col min="4100" max="4100" width="9.28515625" style="23" customWidth="1"/>
    <col min="4101" max="4101" width="11.42578125" style="23" customWidth="1"/>
    <col min="4102" max="4102" width="12.85546875" style="23" customWidth="1"/>
    <col min="4103" max="4103" width="5.42578125" style="23" customWidth="1"/>
    <col min="4104" max="4105" width="9.140625" style="23"/>
    <col min="4106" max="4106" width="3.140625" style="23" customWidth="1"/>
    <col min="4107" max="4107" width="9.140625" style="23"/>
    <col min="4108" max="4108" width="1.85546875" style="23" customWidth="1"/>
    <col min="4109" max="4352" width="9.140625" style="23"/>
    <col min="4353" max="4353" width="16.140625" style="23" customWidth="1"/>
    <col min="4354" max="4355" width="9.140625" style="23"/>
    <col min="4356" max="4356" width="9.28515625" style="23" customWidth="1"/>
    <col min="4357" max="4357" width="11.42578125" style="23" customWidth="1"/>
    <col min="4358" max="4358" width="12.85546875" style="23" customWidth="1"/>
    <col min="4359" max="4359" width="5.42578125" style="23" customWidth="1"/>
    <col min="4360" max="4361" width="9.140625" style="23"/>
    <col min="4362" max="4362" width="3.140625" style="23" customWidth="1"/>
    <col min="4363" max="4363" width="9.140625" style="23"/>
    <col min="4364" max="4364" width="1.85546875" style="23" customWidth="1"/>
    <col min="4365" max="4608" width="9.140625" style="23"/>
    <col min="4609" max="4609" width="16.140625" style="23" customWidth="1"/>
    <col min="4610" max="4611" width="9.140625" style="23"/>
    <col min="4612" max="4612" width="9.28515625" style="23" customWidth="1"/>
    <col min="4613" max="4613" width="11.42578125" style="23" customWidth="1"/>
    <col min="4614" max="4614" width="12.85546875" style="23" customWidth="1"/>
    <col min="4615" max="4615" width="5.42578125" style="23" customWidth="1"/>
    <col min="4616" max="4617" width="9.140625" style="23"/>
    <col min="4618" max="4618" width="3.140625" style="23" customWidth="1"/>
    <col min="4619" max="4619" width="9.140625" style="23"/>
    <col min="4620" max="4620" width="1.85546875" style="23" customWidth="1"/>
    <col min="4621" max="4864" width="9.140625" style="23"/>
    <col min="4865" max="4865" width="16.140625" style="23" customWidth="1"/>
    <col min="4866" max="4867" width="9.140625" style="23"/>
    <col min="4868" max="4868" width="9.28515625" style="23" customWidth="1"/>
    <col min="4869" max="4869" width="11.42578125" style="23" customWidth="1"/>
    <col min="4870" max="4870" width="12.85546875" style="23" customWidth="1"/>
    <col min="4871" max="4871" width="5.42578125" style="23" customWidth="1"/>
    <col min="4872" max="4873" width="9.140625" style="23"/>
    <col min="4874" max="4874" width="3.140625" style="23" customWidth="1"/>
    <col min="4875" max="4875" width="9.140625" style="23"/>
    <col min="4876" max="4876" width="1.85546875" style="23" customWidth="1"/>
    <col min="4877" max="5120" width="9.140625" style="23"/>
    <col min="5121" max="5121" width="16.140625" style="23" customWidth="1"/>
    <col min="5122" max="5123" width="9.140625" style="23"/>
    <col min="5124" max="5124" width="9.28515625" style="23" customWidth="1"/>
    <col min="5125" max="5125" width="11.42578125" style="23" customWidth="1"/>
    <col min="5126" max="5126" width="12.85546875" style="23" customWidth="1"/>
    <col min="5127" max="5127" width="5.42578125" style="23" customWidth="1"/>
    <col min="5128" max="5129" width="9.140625" style="23"/>
    <col min="5130" max="5130" width="3.140625" style="23" customWidth="1"/>
    <col min="5131" max="5131" width="9.140625" style="23"/>
    <col min="5132" max="5132" width="1.85546875" style="23" customWidth="1"/>
    <col min="5133" max="5376" width="9.140625" style="23"/>
    <col min="5377" max="5377" width="16.140625" style="23" customWidth="1"/>
    <col min="5378" max="5379" width="9.140625" style="23"/>
    <col min="5380" max="5380" width="9.28515625" style="23" customWidth="1"/>
    <col min="5381" max="5381" width="11.42578125" style="23" customWidth="1"/>
    <col min="5382" max="5382" width="12.85546875" style="23" customWidth="1"/>
    <col min="5383" max="5383" width="5.42578125" style="23" customWidth="1"/>
    <col min="5384" max="5385" width="9.140625" style="23"/>
    <col min="5386" max="5386" width="3.140625" style="23" customWidth="1"/>
    <col min="5387" max="5387" width="9.140625" style="23"/>
    <col min="5388" max="5388" width="1.85546875" style="23" customWidth="1"/>
    <col min="5389" max="5632" width="9.140625" style="23"/>
    <col min="5633" max="5633" width="16.140625" style="23" customWidth="1"/>
    <col min="5634" max="5635" width="9.140625" style="23"/>
    <col min="5636" max="5636" width="9.28515625" style="23" customWidth="1"/>
    <col min="5637" max="5637" width="11.42578125" style="23" customWidth="1"/>
    <col min="5638" max="5638" width="12.85546875" style="23" customWidth="1"/>
    <col min="5639" max="5639" width="5.42578125" style="23" customWidth="1"/>
    <col min="5640" max="5641" width="9.140625" style="23"/>
    <col min="5642" max="5642" width="3.140625" style="23" customWidth="1"/>
    <col min="5643" max="5643" width="9.140625" style="23"/>
    <col min="5644" max="5644" width="1.85546875" style="23" customWidth="1"/>
    <col min="5645" max="5888" width="9.140625" style="23"/>
    <col min="5889" max="5889" width="16.140625" style="23" customWidth="1"/>
    <col min="5890" max="5891" width="9.140625" style="23"/>
    <col min="5892" max="5892" width="9.28515625" style="23" customWidth="1"/>
    <col min="5893" max="5893" width="11.42578125" style="23" customWidth="1"/>
    <col min="5894" max="5894" width="12.85546875" style="23" customWidth="1"/>
    <col min="5895" max="5895" width="5.42578125" style="23" customWidth="1"/>
    <col min="5896" max="5897" width="9.140625" style="23"/>
    <col min="5898" max="5898" width="3.140625" style="23" customWidth="1"/>
    <col min="5899" max="5899" width="9.140625" style="23"/>
    <col min="5900" max="5900" width="1.85546875" style="23" customWidth="1"/>
    <col min="5901" max="6144" width="9.140625" style="23"/>
    <col min="6145" max="6145" width="16.140625" style="23" customWidth="1"/>
    <col min="6146" max="6147" width="9.140625" style="23"/>
    <col min="6148" max="6148" width="9.28515625" style="23" customWidth="1"/>
    <col min="6149" max="6149" width="11.42578125" style="23" customWidth="1"/>
    <col min="6150" max="6150" width="12.85546875" style="23" customWidth="1"/>
    <col min="6151" max="6151" width="5.42578125" style="23" customWidth="1"/>
    <col min="6152" max="6153" width="9.140625" style="23"/>
    <col min="6154" max="6154" width="3.140625" style="23" customWidth="1"/>
    <col min="6155" max="6155" width="9.140625" style="23"/>
    <col min="6156" max="6156" width="1.85546875" style="23" customWidth="1"/>
    <col min="6157" max="6400" width="9.140625" style="23"/>
    <col min="6401" max="6401" width="16.140625" style="23" customWidth="1"/>
    <col min="6402" max="6403" width="9.140625" style="23"/>
    <col min="6404" max="6404" width="9.28515625" style="23" customWidth="1"/>
    <col min="6405" max="6405" width="11.42578125" style="23" customWidth="1"/>
    <col min="6406" max="6406" width="12.85546875" style="23" customWidth="1"/>
    <col min="6407" max="6407" width="5.42578125" style="23" customWidth="1"/>
    <col min="6408" max="6409" width="9.140625" style="23"/>
    <col min="6410" max="6410" width="3.140625" style="23" customWidth="1"/>
    <col min="6411" max="6411" width="9.140625" style="23"/>
    <col min="6412" max="6412" width="1.85546875" style="23" customWidth="1"/>
    <col min="6413" max="6656" width="9.140625" style="23"/>
    <col min="6657" max="6657" width="16.140625" style="23" customWidth="1"/>
    <col min="6658" max="6659" width="9.140625" style="23"/>
    <col min="6660" max="6660" width="9.28515625" style="23" customWidth="1"/>
    <col min="6661" max="6661" width="11.42578125" style="23" customWidth="1"/>
    <col min="6662" max="6662" width="12.85546875" style="23" customWidth="1"/>
    <col min="6663" max="6663" width="5.42578125" style="23" customWidth="1"/>
    <col min="6664" max="6665" width="9.140625" style="23"/>
    <col min="6666" max="6666" width="3.140625" style="23" customWidth="1"/>
    <col min="6667" max="6667" width="9.140625" style="23"/>
    <col min="6668" max="6668" width="1.85546875" style="23" customWidth="1"/>
    <col min="6669" max="6912" width="9.140625" style="23"/>
    <col min="6913" max="6913" width="16.140625" style="23" customWidth="1"/>
    <col min="6914" max="6915" width="9.140625" style="23"/>
    <col min="6916" max="6916" width="9.28515625" style="23" customWidth="1"/>
    <col min="6917" max="6917" width="11.42578125" style="23" customWidth="1"/>
    <col min="6918" max="6918" width="12.85546875" style="23" customWidth="1"/>
    <col min="6919" max="6919" width="5.42578125" style="23" customWidth="1"/>
    <col min="6920" max="6921" width="9.140625" style="23"/>
    <col min="6922" max="6922" width="3.140625" style="23" customWidth="1"/>
    <col min="6923" max="6923" width="9.140625" style="23"/>
    <col min="6924" max="6924" width="1.85546875" style="23" customWidth="1"/>
    <col min="6925" max="7168" width="9.140625" style="23"/>
    <col min="7169" max="7169" width="16.140625" style="23" customWidth="1"/>
    <col min="7170" max="7171" width="9.140625" style="23"/>
    <col min="7172" max="7172" width="9.28515625" style="23" customWidth="1"/>
    <col min="7173" max="7173" width="11.42578125" style="23" customWidth="1"/>
    <col min="7174" max="7174" width="12.85546875" style="23" customWidth="1"/>
    <col min="7175" max="7175" width="5.42578125" style="23" customWidth="1"/>
    <col min="7176" max="7177" width="9.140625" style="23"/>
    <col min="7178" max="7178" width="3.140625" style="23" customWidth="1"/>
    <col min="7179" max="7179" width="9.140625" style="23"/>
    <col min="7180" max="7180" width="1.85546875" style="23" customWidth="1"/>
    <col min="7181" max="7424" width="9.140625" style="23"/>
    <col min="7425" max="7425" width="16.140625" style="23" customWidth="1"/>
    <col min="7426" max="7427" width="9.140625" style="23"/>
    <col min="7428" max="7428" width="9.28515625" style="23" customWidth="1"/>
    <col min="7429" max="7429" width="11.42578125" style="23" customWidth="1"/>
    <col min="7430" max="7430" width="12.85546875" style="23" customWidth="1"/>
    <col min="7431" max="7431" width="5.42578125" style="23" customWidth="1"/>
    <col min="7432" max="7433" width="9.140625" style="23"/>
    <col min="7434" max="7434" width="3.140625" style="23" customWidth="1"/>
    <col min="7435" max="7435" width="9.140625" style="23"/>
    <col min="7436" max="7436" width="1.85546875" style="23" customWidth="1"/>
    <col min="7437" max="7680" width="9.140625" style="23"/>
    <col min="7681" max="7681" width="16.140625" style="23" customWidth="1"/>
    <col min="7682" max="7683" width="9.140625" style="23"/>
    <col min="7684" max="7684" width="9.28515625" style="23" customWidth="1"/>
    <col min="7685" max="7685" width="11.42578125" style="23" customWidth="1"/>
    <col min="7686" max="7686" width="12.85546875" style="23" customWidth="1"/>
    <col min="7687" max="7687" width="5.42578125" style="23" customWidth="1"/>
    <col min="7688" max="7689" width="9.140625" style="23"/>
    <col min="7690" max="7690" width="3.140625" style="23" customWidth="1"/>
    <col min="7691" max="7691" width="9.140625" style="23"/>
    <col min="7692" max="7692" width="1.85546875" style="23" customWidth="1"/>
    <col min="7693" max="7936" width="9.140625" style="23"/>
    <col min="7937" max="7937" width="16.140625" style="23" customWidth="1"/>
    <col min="7938" max="7939" width="9.140625" style="23"/>
    <col min="7940" max="7940" width="9.28515625" style="23" customWidth="1"/>
    <col min="7941" max="7941" width="11.42578125" style="23" customWidth="1"/>
    <col min="7942" max="7942" width="12.85546875" style="23" customWidth="1"/>
    <col min="7943" max="7943" width="5.42578125" style="23" customWidth="1"/>
    <col min="7944" max="7945" width="9.140625" style="23"/>
    <col min="7946" max="7946" width="3.140625" style="23" customWidth="1"/>
    <col min="7947" max="7947" width="9.140625" style="23"/>
    <col min="7948" max="7948" width="1.85546875" style="23" customWidth="1"/>
    <col min="7949" max="8192" width="9.140625" style="23"/>
    <col min="8193" max="8193" width="16.140625" style="23" customWidth="1"/>
    <col min="8194" max="8195" width="9.140625" style="23"/>
    <col min="8196" max="8196" width="9.28515625" style="23" customWidth="1"/>
    <col min="8197" max="8197" width="11.42578125" style="23" customWidth="1"/>
    <col min="8198" max="8198" width="12.85546875" style="23" customWidth="1"/>
    <col min="8199" max="8199" width="5.42578125" style="23" customWidth="1"/>
    <col min="8200" max="8201" width="9.140625" style="23"/>
    <col min="8202" max="8202" width="3.140625" style="23" customWidth="1"/>
    <col min="8203" max="8203" width="9.140625" style="23"/>
    <col min="8204" max="8204" width="1.85546875" style="23" customWidth="1"/>
    <col min="8205" max="8448" width="9.140625" style="23"/>
    <col min="8449" max="8449" width="16.140625" style="23" customWidth="1"/>
    <col min="8450" max="8451" width="9.140625" style="23"/>
    <col min="8452" max="8452" width="9.28515625" style="23" customWidth="1"/>
    <col min="8453" max="8453" width="11.42578125" style="23" customWidth="1"/>
    <col min="8454" max="8454" width="12.85546875" style="23" customWidth="1"/>
    <col min="8455" max="8455" width="5.42578125" style="23" customWidth="1"/>
    <col min="8456" max="8457" width="9.140625" style="23"/>
    <col min="8458" max="8458" width="3.140625" style="23" customWidth="1"/>
    <col min="8459" max="8459" width="9.140625" style="23"/>
    <col min="8460" max="8460" width="1.85546875" style="23" customWidth="1"/>
    <col min="8461" max="8704" width="9.140625" style="23"/>
    <col min="8705" max="8705" width="16.140625" style="23" customWidth="1"/>
    <col min="8706" max="8707" width="9.140625" style="23"/>
    <col min="8708" max="8708" width="9.28515625" style="23" customWidth="1"/>
    <col min="8709" max="8709" width="11.42578125" style="23" customWidth="1"/>
    <col min="8710" max="8710" width="12.85546875" style="23" customWidth="1"/>
    <col min="8711" max="8711" width="5.42578125" style="23" customWidth="1"/>
    <col min="8712" max="8713" width="9.140625" style="23"/>
    <col min="8714" max="8714" width="3.140625" style="23" customWidth="1"/>
    <col min="8715" max="8715" width="9.140625" style="23"/>
    <col min="8716" max="8716" width="1.85546875" style="23" customWidth="1"/>
    <col min="8717" max="8960" width="9.140625" style="23"/>
    <col min="8961" max="8961" width="16.140625" style="23" customWidth="1"/>
    <col min="8962" max="8963" width="9.140625" style="23"/>
    <col min="8964" max="8964" width="9.28515625" style="23" customWidth="1"/>
    <col min="8965" max="8965" width="11.42578125" style="23" customWidth="1"/>
    <col min="8966" max="8966" width="12.85546875" style="23" customWidth="1"/>
    <col min="8967" max="8967" width="5.42578125" style="23" customWidth="1"/>
    <col min="8968" max="8969" width="9.140625" style="23"/>
    <col min="8970" max="8970" width="3.140625" style="23" customWidth="1"/>
    <col min="8971" max="8971" width="9.140625" style="23"/>
    <col min="8972" max="8972" width="1.85546875" style="23" customWidth="1"/>
    <col min="8973" max="9216" width="9.140625" style="23"/>
    <col min="9217" max="9217" width="16.140625" style="23" customWidth="1"/>
    <col min="9218" max="9219" width="9.140625" style="23"/>
    <col min="9220" max="9220" width="9.28515625" style="23" customWidth="1"/>
    <col min="9221" max="9221" width="11.42578125" style="23" customWidth="1"/>
    <col min="9222" max="9222" width="12.85546875" style="23" customWidth="1"/>
    <col min="9223" max="9223" width="5.42578125" style="23" customWidth="1"/>
    <col min="9224" max="9225" width="9.140625" style="23"/>
    <col min="9226" max="9226" width="3.140625" style="23" customWidth="1"/>
    <col min="9227" max="9227" width="9.140625" style="23"/>
    <col min="9228" max="9228" width="1.85546875" style="23" customWidth="1"/>
    <col min="9229" max="9472" width="9.140625" style="23"/>
    <col min="9473" max="9473" width="16.140625" style="23" customWidth="1"/>
    <col min="9474" max="9475" width="9.140625" style="23"/>
    <col min="9476" max="9476" width="9.28515625" style="23" customWidth="1"/>
    <col min="9477" max="9477" width="11.42578125" style="23" customWidth="1"/>
    <col min="9478" max="9478" width="12.85546875" style="23" customWidth="1"/>
    <col min="9479" max="9479" width="5.42578125" style="23" customWidth="1"/>
    <col min="9480" max="9481" width="9.140625" style="23"/>
    <col min="9482" max="9482" width="3.140625" style="23" customWidth="1"/>
    <col min="9483" max="9483" width="9.140625" style="23"/>
    <col min="9484" max="9484" width="1.85546875" style="23" customWidth="1"/>
    <col min="9485" max="9728" width="9.140625" style="23"/>
    <col min="9729" max="9729" width="16.140625" style="23" customWidth="1"/>
    <col min="9730" max="9731" width="9.140625" style="23"/>
    <col min="9732" max="9732" width="9.28515625" style="23" customWidth="1"/>
    <col min="9733" max="9733" width="11.42578125" style="23" customWidth="1"/>
    <col min="9734" max="9734" width="12.85546875" style="23" customWidth="1"/>
    <col min="9735" max="9735" width="5.42578125" style="23" customWidth="1"/>
    <col min="9736" max="9737" width="9.140625" style="23"/>
    <col min="9738" max="9738" width="3.140625" style="23" customWidth="1"/>
    <col min="9739" max="9739" width="9.140625" style="23"/>
    <col min="9740" max="9740" width="1.85546875" style="23" customWidth="1"/>
    <col min="9741" max="9984" width="9.140625" style="23"/>
    <col min="9985" max="9985" width="16.140625" style="23" customWidth="1"/>
    <col min="9986" max="9987" width="9.140625" style="23"/>
    <col min="9988" max="9988" width="9.28515625" style="23" customWidth="1"/>
    <col min="9989" max="9989" width="11.42578125" style="23" customWidth="1"/>
    <col min="9990" max="9990" width="12.85546875" style="23" customWidth="1"/>
    <col min="9991" max="9991" width="5.42578125" style="23" customWidth="1"/>
    <col min="9992" max="9993" width="9.140625" style="23"/>
    <col min="9994" max="9994" width="3.140625" style="23" customWidth="1"/>
    <col min="9995" max="9995" width="9.140625" style="23"/>
    <col min="9996" max="9996" width="1.85546875" style="23" customWidth="1"/>
    <col min="9997" max="10240" width="9.140625" style="23"/>
    <col min="10241" max="10241" width="16.140625" style="23" customWidth="1"/>
    <col min="10242" max="10243" width="9.140625" style="23"/>
    <col min="10244" max="10244" width="9.28515625" style="23" customWidth="1"/>
    <col min="10245" max="10245" width="11.42578125" style="23" customWidth="1"/>
    <col min="10246" max="10246" width="12.85546875" style="23" customWidth="1"/>
    <col min="10247" max="10247" width="5.42578125" style="23" customWidth="1"/>
    <col min="10248" max="10249" width="9.140625" style="23"/>
    <col min="10250" max="10250" width="3.140625" style="23" customWidth="1"/>
    <col min="10251" max="10251" width="9.140625" style="23"/>
    <col min="10252" max="10252" width="1.85546875" style="23" customWidth="1"/>
    <col min="10253" max="10496" width="9.140625" style="23"/>
    <col min="10497" max="10497" width="16.140625" style="23" customWidth="1"/>
    <col min="10498" max="10499" width="9.140625" style="23"/>
    <col min="10500" max="10500" width="9.28515625" style="23" customWidth="1"/>
    <col min="10501" max="10501" width="11.42578125" style="23" customWidth="1"/>
    <col min="10502" max="10502" width="12.85546875" style="23" customWidth="1"/>
    <col min="10503" max="10503" width="5.42578125" style="23" customWidth="1"/>
    <col min="10504" max="10505" width="9.140625" style="23"/>
    <col min="10506" max="10506" width="3.140625" style="23" customWidth="1"/>
    <col min="10507" max="10507" width="9.140625" style="23"/>
    <col min="10508" max="10508" width="1.85546875" style="23" customWidth="1"/>
    <col min="10509" max="10752" width="9.140625" style="23"/>
    <col min="10753" max="10753" width="16.140625" style="23" customWidth="1"/>
    <col min="10754" max="10755" width="9.140625" style="23"/>
    <col min="10756" max="10756" width="9.28515625" style="23" customWidth="1"/>
    <col min="10757" max="10757" width="11.42578125" style="23" customWidth="1"/>
    <col min="10758" max="10758" width="12.85546875" style="23" customWidth="1"/>
    <col min="10759" max="10759" width="5.42578125" style="23" customWidth="1"/>
    <col min="10760" max="10761" width="9.140625" style="23"/>
    <col min="10762" max="10762" width="3.140625" style="23" customWidth="1"/>
    <col min="10763" max="10763" width="9.140625" style="23"/>
    <col min="10764" max="10764" width="1.85546875" style="23" customWidth="1"/>
    <col min="10765" max="11008" width="9.140625" style="23"/>
    <col min="11009" max="11009" width="16.140625" style="23" customWidth="1"/>
    <col min="11010" max="11011" width="9.140625" style="23"/>
    <col min="11012" max="11012" width="9.28515625" style="23" customWidth="1"/>
    <col min="11013" max="11013" width="11.42578125" style="23" customWidth="1"/>
    <col min="11014" max="11014" width="12.85546875" style="23" customWidth="1"/>
    <col min="11015" max="11015" width="5.42578125" style="23" customWidth="1"/>
    <col min="11016" max="11017" width="9.140625" style="23"/>
    <col min="11018" max="11018" width="3.140625" style="23" customWidth="1"/>
    <col min="11019" max="11019" width="9.140625" style="23"/>
    <col min="11020" max="11020" width="1.85546875" style="23" customWidth="1"/>
    <col min="11021" max="11264" width="9.140625" style="23"/>
    <col min="11265" max="11265" width="16.140625" style="23" customWidth="1"/>
    <col min="11266" max="11267" width="9.140625" style="23"/>
    <col min="11268" max="11268" width="9.28515625" style="23" customWidth="1"/>
    <col min="11269" max="11269" width="11.42578125" style="23" customWidth="1"/>
    <col min="11270" max="11270" width="12.85546875" style="23" customWidth="1"/>
    <col min="11271" max="11271" width="5.42578125" style="23" customWidth="1"/>
    <col min="11272" max="11273" width="9.140625" style="23"/>
    <col min="11274" max="11274" width="3.140625" style="23" customWidth="1"/>
    <col min="11275" max="11275" width="9.140625" style="23"/>
    <col min="11276" max="11276" width="1.85546875" style="23" customWidth="1"/>
    <col min="11277" max="11520" width="9.140625" style="23"/>
    <col min="11521" max="11521" width="16.140625" style="23" customWidth="1"/>
    <col min="11522" max="11523" width="9.140625" style="23"/>
    <col min="11524" max="11524" width="9.28515625" style="23" customWidth="1"/>
    <col min="11525" max="11525" width="11.42578125" style="23" customWidth="1"/>
    <col min="11526" max="11526" width="12.85546875" style="23" customWidth="1"/>
    <col min="11527" max="11527" width="5.42578125" style="23" customWidth="1"/>
    <col min="11528" max="11529" width="9.140625" style="23"/>
    <col min="11530" max="11530" width="3.140625" style="23" customWidth="1"/>
    <col min="11531" max="11531" width="9.140625" style="23"/>
    <col min="11532" max="11532" width="1.85546875" style="23" customWidth="1"/>
    <col min="11533" max="11776" width="9.140625" style="23"/>
    <col min="11777" max="11777" width="16.140625" style="23" customWidth="1"/>
    <col min="11778" max="11779" width="9.140625" style="23"/>
    <col min="11780" max="11780" width="9.28515625" style="23" customWidth="1"/>
    <col min="11781" max="11781" width="11.42578125" style="23" customWidth="1"/>
    <col min="11782" max="11782" width="12.85546875" style="23" customWidth="1"/>
    <col min="11783" max="11783" width="5.42578125" style="23" customWidth="1"/>
    <col min="11784" max="11785" width="9.140625" style="23"/>
    <col min="11786" max="11786" width="3.140625" style="23" customWidth="1"/>
    <col min="11787" max="11787" width="9.140625" style="23"/>
    <col min="11788" max="11788" width="1.85546875" style="23" customWidth="1"/>
    <col min="11789" max="12032" width="9.140625" style="23"/>
    <col min="12033" max="12033" width="16.140625" style="23" customWidth="1"/>
    <col min="12034" max="12035" width="9.140625" style="23"/>
    <col min="12036" max="12036" width="9.28515625" style="23" customWidth="1"/>
    <col min="12037" max="12037" width="11.42578125" style="23" customWidth="1"/>
    <col min="12038" max="12038" width="12.85546875" style="23" customWidth="1"/>
    <col min="12039" max="12039" width="5.42578125" style="23" customWidth="1"/>
    <col min="12040" max="12041" width="9.140625" style="23"/>
    <col min="12042" max="12042" width="3.140625" style="23" customWidth="1"/>
    <col min="12043" max="12043" width="9.140625" style="23"/>
    <col min="12044" max="12044" width="1.85546875" style="23" customWidth="1"/>
    <col min="12045" max="12288" width="9.140625" style="23"/>
    <col min="12289" max="12289" width="16.140625" style="23" customWidth="1"/>
    <col min="12290" max="12291" width="9.140625" style="23"/>
    <col min="12292" max="12292" width="9.28515625" style="23" customWidth="1"/>
    <col min="12293" max="12293" width="11.42578125" style="23" customWidth="1"/>
    <col min="12294" max="12294" width="12.85546875" style="23" customWidth="1"/>
    <col min="12295" max="12295" width="5.42578125" style="23" customWidth="1"/>
    <col min="12296" max="12297" width="9.140625" style="23"/>
    <col min="12298" max="12298" width="3.140625" style="23" customWidth="1"/>
    <col min="12299" max="12299" width="9.140625" style="23"/>
    <col min="12300" max="12300" width="1.85546875" style="23" customWidth="1"/>
    <col min="12301" max="12544" width="9.140625" style="23"/>
    <col min="12545" max="12545" width="16.140625" style="23" customWidth="1"/>
    <col min="12546" max="12547" width="9.140625" style="23"/>
    <col min="12548" max="12548" width="9.28515625" style="23" customWidth="1"/>
    <col min="12549" max="12549" width="11.42578125" style="23" customWidth="1"/>
    <col min="12550" max="12550" width="12.85546875" style="23" customWidth="1"/>
    <col min="12551" max="12551" width="5.42578125" style="23" customWidth="1"/>
    <col min="12552" max="12553" width="9.140625" style="23"/>
    <col min="12554" max="12554" width="3.140625" style="23" customWidth="1"/>
    <col min="12555" max="12555" width="9.140625" style="23"/>
    <col min="12556" max="12556" width="1.85546875" style="23" customWidth="1"/>
    <col min="12557" max="12800" width="9.140625" style="23"/>
    <col min="12801" max="12801" width="16.140625" style="23" customWidth="1"/>
    <col min="12802" max="12803" width="9.140625" style="23"/>
    <col min="12804" max="12804" width="9.28515625" style="23" customWidth="1"/>
    <col min="12805" max="12805" width="11.42578125" style="23" customWidth="1"/>
    <col min="12806" max="12806" width="12.85546875" style="23" customWidth="1"/>
    <col min="12807" max="12807" width="5.42578125" style="23" customWidth="1"/>
    <col min="12808" max="12809" width="9.140625" style="23"/>
    <col min="12810" max="12810" width="3.140625" style="23" customWidth="1"/>
    <col min="12811" max="12811" width="9.140625" style="23"/>
    <col min="12812" max="12812" width="1.85546875" style="23" customWidth="1"/>
    <col min="12813" max="13056" width="9.140625" style="23"/>
    <col min="13057" max="13057" width="16.140625" style="23" customWidth="1"/>
    <col min="13058" max="13059" width="9.140625" style="23"/>
    <col min="13060" max="13060" width="9.28515625" style="23" customWidth="1"/>
    <col min="13061" max="13061" width="11.42578125" style="23" customWidth="1"/>
    <col min="13062" max="13062" width="12.85546875" style="23" customWidth="1"/>
    <col min="13063" max="13063" width="5.42578125" style="23" customWidth="1"/>
    <col min="13064" max="13065" width="9.140625" style="23"/>
    <col min="13066" max="13066" width="3.140625" style="23" customWidth="1"/>
    <col min="13067" max="13067" width="9.140625" style="23"/>
    <col min="13068" max="13068" width="1.85546875" style="23" customWidth="1"/>
    <col min="13069" max="13312" width="9.140625" style="23"/>
    <col min="13313" max="13313" width="16.140625" style="23" customWidth="1"/>
    <col min="13314" max="13315" width="9.140625" style="23"/>
    <col min="13316" max="13316" width="9.28515625" style="23" customWidth="1"/>
    <col min="13317" max="13317" width="11.42578125" style="23" customWidth="1"/>
    <col min="13318" max="13318" width="12.85546875" style="23" customWidth="1"/>
    <col min="13319" max="13319" width="5.42578125" style="23" customWidth="1"/>
    <col min="13320" max="13321" width="9.140625" style="23"/>
    <col min="13322" max="13322" width="3.140625" style="23" customWidth="1"/>
    <col min="13323" max="13323" width="9.140625" style="23"/>
    <col min="13324" max="13324" width="1.85546875" style="23" customWidth="1"/>
    <col min="13325" max="13568" width="9.140625" style="23"/>
    <col min="13569" max="13569" width="16.140625" style="23" customWidth="1"/>
    <col min="13570" max="13571" width="9.140625" style="23"/>
    <col min="13572" max="13572" width="9.28515625" style="23" customWidth="1"/>
    <col min="13573" max="13573" width="11.42578125" style="23" customWidth="1"/>
    <col min="13574" max="13574" width="12.85546875" style="23" customWidth="1"/>
    <col min="13575" max="13575" width="5.42578125" style="23" customWidth="1"/>
    <col min="13576" max="13577" width="9.140625" style="23"/>
    <col min="13578" max="13578" width="3.140625" style="23" customWidth="1"/>
    <col min="13579" max="13579" width="9.140625" style="23"/>
    <col min="13580" max="13580" width="1.85546875" style="23" customWidth="1"/>
    <col min="13581" max="13824" width="9.140625" style="23"/>
    <col min="13825" max="13825" width="16.140625" style="23" customWidth="1"/>
    <col min="13826" max="13827" width="9.140625" style="23"/>
    <col min="13828" max="13828" width="9.28515625" style="23" customWidth="1"/>
    <col min="13829" max="13829" width="11.42578125" style="23" customWidth="1"/>
    <col min="13830" max="13830" width="12.85546875" style="23" customWidth="1"/>
    <col min="13831" max="13831" width="5.42578125" style="23" customWidth="1"/>
    <col min="13832" max="13833" width="9.140625" style="23"/>
    <col min="13834" max="13834" width="3.140625" style="23" customWidth="1"/>
    <col min="13835" max="13835" width="9.140625" style="23"/>
    <col min="13836" max="13836" width="1.85546875" style="23" customWidth="1"/>
    <col min="13837" max="14080" width="9.140625" style="23"/>
    <col min="14081" max="14081" width="16.140625" style="23" customWidth="1"/>
    <col min="14082" max="14083" width="9.140625" style="23"/>
    <col min="14084" max="14084" width="9.28515625" style="23" customWidth="1"/>
    <col min="14085" max="14085" width="11.42578125" style="23" customWidth="1"/>
    <col min="14086" max="14086" width="12.85546875" style="23" customWidth="1"/>
    <col min="14087" max="14087" width="5.42578125" style="23" customWidth="1"/>
    <col min="14088" max="14089" width="9.140625" style="23"/>
    <col min="14090" max="14090" width="3.140625" style="23" customWidth="1"/>
    <col min="14091" max="14091" width="9.140625" style="23"/>
    <col min="14092" max="14092" width="1.85546875" style="23" customWidth="1"/>
    <col min="14093" max="14336" width="9.140625" style="23"/>
    <col min="14337" max="14337" width="16.140625" style="23" customWidth="1"/>
    <col min="14338" max="14339" width="9.140625" style="23"/>
    <col min="14340" max="14340" width="9.28515625" style="23" customWidth="1"/>
    <col min="14341" max="14341" width="11.42578125" style="23" customWidth="1"/>
    <col min="14342" max="14342" width="12.85546875" style="23" customWidth="1"/>
    <col min="14343" max="14343" width="5.42578125" style="23" customWidth="1"/>
    <col min="14344" max="14345" width="9.140625" style="23"/>
    <col min="14346" max="14346" width="3.140625" style="23" customWidth="1"/>
    <col min="14347" max="14347" width="9.140625" style="23"/>
    <col min="14348" max="14348" width="1.85546875" style="23" customWidth="1"/>
    <col min="14349" max="14592" width="9.140625" style="23"/>
    <col min="14593" max="14593" width="16.140625" style="23" customWidth="1"/>
    <col min="14594" max="14595" width="9.140625" style="23"/>
    <col min="14596" max="14596" width="9.28515625" style="23" customWidth="1"/>
    <col min="14597" max="14597" width="11.42578125" style="23" customWidth="1"/>
    <col min="14598" max="14598" width="12.85546875" style="23" customWidth="1"/>
    <col min="14599" max="14599" width="5.42578125" style="23" customWidth="1"/>
    <col min="14600" max="14601" width="9.140625" style="23"/>
    <col min="14602" max="14602" width="3.140625" style="23" customWidth="1"/>
    <col min="14603" max="14603" width="9.140625" style="23"/>
    <col min="14604" max="14604" width="1.85546875" style="23" customWidth="1"/>
    <col min="14605" max="14848" width="9.140625" style="23"/>
    <col min="14849" max="14849" width="16.140625" style="23" customWidth="1"/>
    <col min="14850" max="14851" width="9.140625" style="23"/>
    <col min="14852" max="14852" width="9.28515625" style="23" customWidth="1"/>
    <col min="14853" max="14853" width="11.42578125" style="23" customWidth="1"/>
    <col min="14854" max="14854" width="12.85546875" style="23" customWidth="1"/>
    <col min="14855" max="14855" width="5.42578125" style="23" customWidth="1"/>
    <col min="14856" max="14857" width="9.140625" style="23"/>
    <col min="14858" max="14858" width="3.140625" style="23" customWidth="1"/>
    <col min="14859" max="14859" width="9.140625" style="23"/>
    <col min="14860" max="14860" width="1.85546875" style="23" customWidth="1"/>
    <col min="14861" max="15104" width="9.140625" style="23"/>
    <col min="15105" max="15105" width="16.140625" style="23" customWidth="1"/>
    <col min="15106" max="15107" width="9.140625" style="23"/>
    <col min="15108" max="15108" width="9.28515625" style="23" customWidth="1"/>
    <col min="15109" max="15109" width="11.42578125" style="23" customWidth="1"/>
    <col min="15110" max="15110" width="12.85546875" style="23" customWidth="1"/>
    <col min="15111" max="15111" width="5.42578125" style="23" customWidth="1"/>
    <col min="15112" max="15113" width="9.140625" style="23"/>
    <col min="15114" max="15114" width="3.140625" style="23" customWidth="1"/>
    <col min="15115" max="15115" width="9.140625" style="23"/>
    <col min="15116" max="15116" width="1.85546875" style="23" customWidth="1"/>
    <col min="15117" max="15360" width="9.140625" style="23"/>
    <col min="15361" max="15361" width="16.140625" style="23" customWidth="1"/>
    <col min="15362" max="15363" width="9.140625" style="23"/>
    <col min="15364" max="15364" width="9.28515625" style="23" customWidth="1"/>
    <col min="15365" max="15365" width="11.42578125" style="23" customWidth="1"/>
    <col min="15366" max="15366" width="12.85546875" style="23" customWidth="1"/>
    <col min="15367" max="15367" width="5.42578125" style="23" customWidth="1"/>
    <col min="15368" max="15369" width="9.140625" style="23"/>
    <col min="15370" max="15370" width="3.140625" style="23" customWidth="1"/>
    <col min="15371" max="15371" width="9.140625" style="23"/>
    <col min="15372" max="15372" width="1.85546875" style="23" customWidth="1"/>
    <col min="15373" max="15616" width="9.140625" style="23"/>
    <col min="15617" max="15617" width="16.140625" style="23" customWidth="1"/>
    <col min="15618" max="15619" width="9.140625" style="23"/>
    <col min="15620" max="15620" width="9.28515625" style="23" customWidth="1"/>
    <col min="15621" max="15621" width="11.42578125" style="23" customWidth="1"/>
    <col min="15622" max="15622" width="12.85546875" style="23" customWidth="1"/>
    <col min="15623" max="15623" width="5.42578125" style="23" customWidth="1"/>
    <col min="15624" max="15625" width="9.140625" style="23"/>
    <col min="15626" max="15626" width="3.140625" style="23" customWidth="1"/>
    <col min="15627" max="15627" width="9.140625" style="23"/>
    <col min="15628" max="15628" width="1.85546875" style="23" customWidth="1"/>
    <col min="15629" max="15872" width="9.140625" style="23"/>
    <col min="15873" max="15873" width="16.140625" style="23" customWidth="1"/>
    <col min="15874" max="15875" width="9.140625" style="23"/>
    <col min="15876" max="15876" width="9.28515625" style="23" customWidth="1"/>
    <col min="15877" max="15877" width="11.42578125" style="23" customWidth="1"/>
    <col min="15878" max="15878" width="12.85546875" style="23" customWidth="1"/>
    <col min="15879" max="15879" width="5.42578125" style="23" customWidth="1"/>
    <col min="15880" max="15881" width="9.140625" style="23"/>
    <col min="15882" max="15882" width="3.140625" style="23" customWidth="1"/>
    <col min="15883" max="15883" width="9.140625" style="23"/>
    <col min="15884" max="15884" width="1.85546875" style="23" customWidth="1"/>
    <col min="15885" max="16128" width="9.140625" style="23"/>
    <col min="16129" max="16129" width="16.140625" style="23" customWidth="1"/>
    <col min="16130" max="16131" width="9.140625" style="23"/>
    <col min="16132" max="16132" width="9.28515625" style="23" customWidth="1"/>
    <col min="16133" max="16133" width="11.42578125" style="23" customWidth="1"/>
    <col min="16134" max="16134" width="12.85546875" style="23" customWidth="1"/>
    <col min="16135" max="16135" width="5.42578125" style="23" customWidth="1"/>
    <col min="16136" max="16137" width="9.140625" style="23"/>
    <col min="16138" max="16138" width="3.140625" style="23" customWidth="1"/>
    <col min="16139" max="16139" width="9.140625" style="23"/>
    <col min="16140" max="16140" width="1.85546875" style="23" customWidth="1"/>
    <col min="16141" max="16384" width="9.140625" style="23"/>
  </cols>
  <sheetData>
    <row r="1" spans="2:13" ht="15" customHeight="1" x14ac:dyDescent="0.2"/>
    <row r="2" spans="2:13" x14ac:dyDescent="0.2">
      <c r="B2" s="24"/>
      <c r="C2" s="25"/>
      <c r="D2" s="25"/>
      <c r="E2" s="25"/>
      <c r="F2" s="25"/>
      <c r="G2" s="25"/>
      <c r="H2" s="25"/>
      <c r="I2" s="25"/>
      <c r="J2" s="25"/>
      <c r="K2" s="26"/>
    </row>
    <row r="3" spans="2:13" s="28" customFormat="1" ht="14.1" customHeight="1" x14ac:dyDescent="0.25">
      <c r="B3" s="27"/>
      <c r="C3" s="28" t="s">
        <v>191</v>
      </c>
      <c r="F3" s="29" t="s">
        <v>213</v>
      </c>
      <c r="G3" s="30"/>
      <c r="H3" s="31"/>
      <c r="I3" s="32"/>
      <c r="K3" s="33"/>
    </row>
    <row r="4" spans="2:13" s="28" customFormat="1" ht="14.1" customHeight="1" x14ac:dyDescent="0.2">
      <c r="B4" s="27"/>
      <c r="C4" s="28" t="s">
        <v>192</v>
      </c>
      <c r="F4" s="34" t="s">
        <v>214</v>
      </c>
      <c r="G4" s="35"/>
      <c r="H4" s="36"/>
      <c r="I4" s="37"/>
      <c r="J4" s="37"/>
      <c r="K4" s="33"/>
    </row>
    <row r="5" spans="2:13" s="28" customFormat="1" ht="14.1" customHeight="1" x14ac:dyDescent="0.2">
      <c r="B5" s="27"/>
      <c r="C5" s="28" t="s">
        <v>193</v>
      </c>
      <c r="F5" s="23" t="s">
        <v>216</v>
      </c>
      <c r="G5" s="38"/>
      <c r="H5" s="38"/>
      <c r="I5" s="38"/>
      <c r="J5" s="38"/>
      <c r="K5" s="33"/>
    </row>
    <row r="6" spans="2:13" s="28" customFormat="1" ht="14.1" customHeight="1" x14ac:dyDescent="0.2">
      <c r="B6" s="27"/>
      <c r="F6" s="39" t="s">
        <v>217</v>
      </c>
      <c r="G6" s="39"/>
      <c r="H6" s="40"/>
      <c r="I6" s="40"/>
      <c r="J6" s="40"/>
      <c r="K6" s="33"/>
    </row>
    <row r="7" spans="2:13" s="28" customFormat="1" ht="14.1" customHeight="1" x14ac:dyDescent="0.25">
      <c r="B7" s="27"/>
      <c r="F7" s="41"/>
      <c r="G7" s="41"/>
      <c r="H7" s="42" t="s">
        <v>215</v>
      </c>
      <c r="I7" s="43"/>
      <c r="J7" s="44"/>
      <c r="K7" s="33"/>
    </row>
    <row r="8" spans="2:13" s="28" customFormat="1" ht="14.1" customHeight="1" x14ac:dyDescent="0.2">
      <c r="B8" s="27"/>
      <c r="C8" s="39" t="s">
        <v>194</v>
      </c>
      <c r="F8" s="45" t="s">
        <v>235</v>
      </c>
      <c r="G8" s="46"/>
      <c r="K8" s="33"/>
    </row>
    <row r="9" spans="2:13" s="28" customFormat="1" ht="14.1" customHeight="1" x14ac:dyDescent="0.2">
      <c r="B9" s="27"/>
      <c r="C9" s="28" t="s">
        <v>195</v>
      </c>
      <c r="F9" s="37"/>
      <c r="G9" s="46"/>
      <c r="K9" s="33"/>
    </row>
    <row r="10" spans="2:13" s="28" customFormat="1" ht="14.1" customHeight="1" x14ac:dyDescent="0.2">
      <c r="B10" s="27"/>
    </row>
    <row r="11" spans="2:13" s="28" customFormat="1" ht="14.1" customHeight="1" x14ac:dyDescent="0.25">
      <c r="B11" s="27"/>
      <c r="C11" s="39" t="s">
        <v>196</v>
      </c>
      <c r="F11" s="112" t="s">
        <v>236</v>
      </c>
      <c r="G11" s="113"/>
      <c r="H11" s="113"/>
      <c r="I11" s="113"/>
      <c r="J11" s="113"/>
      <c r="K11" s="113"/>
    </row>
    <row r="12" spans="2:13" s="28" customFormat="1" ht="14.1" customHeight="1" x14ac:dyDescent="0.2">
      <c r="B12" s="27"/>
      <c r="F12" s="113" t="s">
        <v>237</v>
      </c>
      <c r="G12" s="113"/>
      <c r="H12" s="113"/>
      <c r="I12" s="113"/>
      <c r="J12" s="113"/>
      <c r="K12" s="113"/>
    </row>
    <row r="13" spans="2:13" s="28" customFormat="1" ht="14.1" customHeight="1" x14ac:dyDescent="0.25">
      <c r="B13" s="27"/>
      <c r="F13" s="112" t="s">
        <v>238</v>
      </c>
      <c r="G13" s="113"/>
      <c r="H13" s="113"/>
      <c r="I13" s="113"/>
      <c r="J13" s="113"/>
      <c r="K13" s="113"/>
    </row>
    <row r="14" spans="2:13" x14ac:dyDescent="0.2">
      <c r="B14" s="47"/>
      <c r="F14" s="114" t="s">
        <v>239</v>
      </c>
      <c r="G14" s="114"/>
      <c r="H14" s="114"/>
      <c r="I14" s="114"/>
      <c r="J14" s="114"/>
      <c r="K14" s="114"/>
      <c r="M14" s="48"/>
    </row>
    <row r="15" spans="2:13" x14ac:dyDescent="0.2">
      <c r="B15" s="47"/>
      <c r="F15" s="200" t="s">
        <v>261</v>
      </c>
      <c r="G15" s="200"/>
      <c r="H15" s="200"/>
      <c r="I15" s="200"/>
      <c r="J15" s="200"/>
      <c r="K15" s="200"/>
    </row>
    <row r="16" spans="2:13" x14ac:dyDescent="0.2">
      <c r="B16" s="47"/>
    </row>
    <row r="17" spans="2:11" x14ac:dyDescent="0.2">
      <c r="B17" s="47"/>
      <c r="K17" s="49"/>
    </row>
    <row r="18" spans="2:11" x14ac:dyDescent="0.2">
      <c r="B18" s="47"/>
      <c r="K18" s="49"/>
    </row>
    <row r="19" spans="2:11" x14ac:dyDescent="0.2">
      <c r="B19" s="47"/>
      <c r="K19" s="49"/>
    </row>
    <row r="20" spans="2:11" x14ac:dyDescent="0.2">
      <c r="B20" s="47"/>
      <c r="K20" s="49"/>
    </row>
    <row r="21" spans="2:11" x14ac:dyDescent="0.2">
      <c r="B21" s="47"/>
      <c r="K21" s="49"/>
    </row>
    <row r="22" spans="2:11" x14ac:dyDescent="0.2">
      <c r="B22" s="47"/>
      <c r="K22" s="49"/>
    </row>
    <row r="23" spans="2:11" x14ac:dyDescent="0.2">
      <c r="B23" s="47"/>
      <c r="K23" s="49"/>
    </row>
    <row r="24" spans="2:11" x14ac:dyDescent="0.2">
      <c r="B24" s="47"/>
      <c r="K24" s="49"/>
    </row>
    <row r="25" spans="2:11" x14ac:dyDescent="0.2">
      <c r="B25" s="47"/>
      <c r="K25" s="49"/>
    </row>
    <row r="26" spans="2:11" ht="33.75" x14ac:dyDescent="0.5">
      <c r="B26" s="206" t="s">
        <v>197</v>
      </c>
      <c r="C26" s="207"/>
      <c r="D26" s="207"/>
      <c r="E26" s="207"/>
      <c r="F26" s="207"/>
      <c r="G26" s="207"/>
      <c r="H26" s="207"/>
      <c r="I26" s="207"/>
      <c r="J26" s="207"/>
      <c r="K26" s="208"/>
    </row>
    <row r="27" spans="2:11" x14ac:dyDescent="0.2">
      <c r="B27" s="47"/>
      <c r="C27" s="203" t="s">
        <v>198</v>
      </c>
      <c r="D27" s="203"/>
      <c r="E27" s="203"/>
      <c r="F27" s="203"/>
      <c r="G27" s="203"/>
      <c r="H27" s="203"/>
      <c r="I27" s="203"/>
      <c r="J27" s="203"/>
      <c r="K27" s="49"/>
    </row>
    <row r="28" spans="2:11" x14ac:dyDescent="0.2">
      <c r="B28" s="47"/>
      <c r="C28" s="203" t="s">
        <v>199</v>
      </c>
      <c r="D28" s="203"/>
      <c r="E28" s="203"/>
      <c r="F28" s="203"/>
      <c r="G28" s="203"/>
      <c r="H28" s="203"/>
      <c r="I28" s="203"/>
      <c r="J28" s="203"/>
      <c r="K28" s="49"/>
    </row>
    <row r="29" spans="2:11" x14ac:dyDescent="0.2">
      <c r="B29" s="47"/>
      <c r="K29" s="49"/>
    </row>
    <row r="30" spans="2:11" x14ac:dyDescent="0.2">
      <c r="B30" s="47"/>
      <c r="K30" s="49"/>
    </row>
    <row r="31" spans="2:11" ht="33.75" x14ac:dyDescent="0.5">
      <c r="B31" s="47"/>
      <c r="F31" s="50" t="s">
        <v>264</v>
      </c>
      <c r="K31" s="49"/>
    </row>
    <row r="32" spans="2:11" x14ac:dyDescent="0.2">
      <c r="B32" s="47"/>
      <c r="K32" s="49"/>
    </row>
    <row r="33" spans="2:11" x14ac:dyDescent="0.2">
      <c r="B33" s="47"/>
      <c r="K33" s="49"/>
    </row>
    <row r="34" spans="2:11" x14ac:dyDescent="0.2">
      <c r="B34" s="47"/>
      <c r="K34" s="49"/>
    </row>
    <row r="35" spans="2:11" x14ac:dyDescent="0.2">
      <c r="B35" s="47"/>
      <c r="K35" s="49"/>
    </row>
    <row r="36" spans="2:11" x14ac:dyDescent="0.2">
      <c r="B36" s="47"/>
      <c r="K36" s="49"/>
    </row>
    <row r="37" spans="2:11" x14ac:dyDescent="0.2">
      <c r="B37" s="47"/>
      <c r="K37" s="49"/>
    </row>
    <row r="38" spans="2:11" x14ac:dyDescent="0.2">
      <c r="B38" s="47"/>
      <c r="K38" s="49"/>
    </row>
    <row r="39" spans="2:11" x14ac:dyDescent="0.2">
      <c r="B39" s="47"/>
      <c r="K39" s="49"/>
    </row>
    <row r="40" spans="2:11" x14ac:dyDescent="0.2">
      <c r="B40" s="47"/>
      <c r="K40" s="49"/>
    </row>
    <row r="41" spans="2:11" x14ac:dyDescent="0.2">
      <c r="B41" s="47"/>
      <c r="K41" s="49"/>
    </row>
    <row r="42" spans="2:11" x14ac:dyDescent="0.2">
      <c r="B42" s="47"/>
      <c r="K42" s="49"/>
    </row>
    <row r="43" spans="2:11" x14ac:dyDescent="0.2">
      <c r="B43" s="47"/>
      <c r="K43" s="49"/>
    </row>
    <row r="44" spans="2:11" x14ac:dyDescent="0.2">
      <c r="B44" s="47"/>
      <c r="K44" s="49"/>
    </row>
    <row r="45" spans="2:11" ht="9" customHeight="1" x14ac:dyDescent="0.2">
      <c r="B45" s="47"/>
      <c r="K45" s="49"/>
    </row>
    <row r="46" spans="2:11" x14ac:dyDescent="0.2">
      <c r="B46" s="47"/>
      <c r="K46" s="49"/>
    </row>
    <row r="47" spans="2:11" x14ac:dyDescent="0.2">
      <c r="B47" s="47"/>
      <c r="K47" s="49"/>
    </row>
    <row r="48" spans="2:11" s="28" customFormat="1" ht="12.95" customHeight="1" x14ac:dyDescent="0.2">
      <c r="B48" s="27"/>
      <c r="C48" s="28" t="s">
        <v>200</v>
      </c>
      <c r="H48" s="209" t="s">
        <v>201</v>
      </c>
      <c r="I48" s="209"/>
      <c r="K48" s="33"/>
    </row>
    <row r="49" spans="2:11" s="28" customFormat="1" ht="12.95" customHeight="1" x14ac:dyDescent="0.2">
      <c r="B49" s="27"/>
      <c r="C49" s="28" t="s">
        <v>202</v>
      </c>
      <c r="H49" s="201" t="s">
        <v>203</v>
      </c>
      <c r="I49" s="201"/>
      <c r="K49" s="33"/>
    </row>
    <row r="50" spans="2:11" s="28" customFormat="1" ht="12.95" customHeight="1" x14ac:dyDescent="0.2">
      <c r="B50" s="27"/>
      <c r="C50" s="28" t="s">
        <v>204</v>
      </c>
      <c r="H50" s="201" t="s">
        <v>205</v>
      </c>
      <c r="I50" s="201"/>
      <c r="K50" s="33"/>
    </row>
    <row r="51" spans="2:11" s="28" customFormat="1" ht="12.95" customHeight="1" x14ac:dyDescent="0.2">
      <c r="B51" s="27"/>
      <c r="C51" s="28" t="s">
        <v>206</v>
      </c>
      <c r="H51" s="201" t="s">
        <v>205</v>
      </c>
      <c r="I51" s="201"/>
      <c r="K51" s="33"/>
    </row>
    <row r="52" spans="2:11" x14ac:dyDescent="0.2">
      <c r="B52" s="47"/>
      <c r="K52" s="49"/>
    </row>
    <row r="53" spans="2:11" s="52" customFormat="1" ht="12.95" customHeight="1" x14ac:dyDescent="0.2">
      <c r="B53" s="51"/>
      <c r="C53" s="28" t="s">
        <v>207</v>
      </c>
      <c r="D53" s="28"/>
      <c r="E53" s="28"/>
      <c r="F53" s="28"/>
      <c r="G53" s="46" t="s">
        <v>208</v>
      </c>
      <c r="H53" s="202">
        <v>44927</v>
      </c>
      <c r="I53" s="203"/>
      <c r="K53" s="53"/>
    </row>
    <row r="54" spans="2:11" s="52" customFormat="1" ht="12.95" customHeight="1" x14ac:dyDescent="0.2">
      <c r="B54" s="51"/>
      <c r="C54" s="28"/>
      <c r="D54" s="28"/>
      <c r="E54" s="28"/>
      <c r="F54" s="28"/>
      <c r="G54" s="46" t="s">
        <v>209</v>
      </c>
      <c r="H54" s="202">
        <v>45291</v>
      </c>
      <c r="I54" s="203"/>
      <c r="K54" s="53"/>
    </row>
    <row r="55" spans="2:11" s="52" customFormat="1" ht="7.5" customHeight="1" x14ac:dyDescent="0.2">
      <c r="B55" s="51"/>
      <c r="C55" s="28"/>
      <c r="D55" s="28"/>
      <c r="E55" s="28"/>
      <c r="F55" s="28"/>
      <c r="G55" s="46"/>
      <c r="H55" s="46"/>
      <c r="I55" s="46"/>
      <c r="K55" s="53"/>
    </row>
    <row r="56" spans="2:11" s="52" customFormat="1" ht="12.95" customHeight="1" x14ac:dyDescent="0.2">
      <c r="B56" s="51"/>
      <c r="C56" s="28" t="s">
        <v>210</v>
      </c>
      <c r="D56" s="28"/>
      <c r="E56" s="28"/>
      <c r="F56" s="46"/>
      <c r="G56" s="28"/>
      <c r="H56" s="204">
        <v>45348</v>
      </c>
      <c r="I56" s="205"/>
      <c r="K56" s="53"/>
    </row>
    <row r="57" spans="2:11" ht="22.5" customHeight="1" x14ac:dyDescent="0.2">
      <c r="B57" s="54"/>
      <c r="C57" s="55"/>
      <c r="D57" s="55"/>
      <c r="E57" s="55"/>
      <c r="F57" s="55"/>
      <c r="G57" s="55"/>
      <c r="H57" s="55"/>
      <c r="I57" s="55"/>
      <c r="J57" s="55"/>
      <c r="K57" s="56"/>
    </row>
    <row r="58" spans="2:11" ht="6.75" customHeight="1" x14ac:dyDescent="0.2"/>
  </sheetData>
  <mergeCells count="11">
    <mergeCell ref="F15:K15"/>
    <mergeCell ref="H51:I51"/>
    <mergeCell ref="H53:I53"/>
    <mergeCell ref="H54:I54"/>
    <mergeCell ref="H56:I56"/>
    <mergeCell ref="B26:K26"/>
    <mergeCell ref="C27:J27"/>
    <mergeCell ref="C28:J28"/>
    <mergeCell ref="H48:I48"/>
    <mergeCell ref="H49:I49"/>
    <mergeCell ref="H50:I50"/>
  </mergeCells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2"/>
  <sheetViews>
    <sheetView showGridLines="0" tabSelected="1" zoomScaleNormal="100" workbookViewId="0">
      <selection activeCell="H16" sqref="H16"/>
    </sheetView>
  </sheetViews>
  <sheetFormatPr defaultColWidth="9.140625" defaultRowHeight="15.75" x14ac:dyDescent="0.25"/>
  <cols>
    <col min="1" max="1" width="75.5703125" style="1" customWidth="1"/>
    <col min="2" max="2" width="17" style="173" customWidth="1"/>
    <col min="3" max="3" width="2.28515625" style="164" customWidth="1"/>
    <col min="4" max="4" width="19.85546875" style="169" customWidth="1"/>
    <col min="5" max="5" width="2.42578125" style="5" customWidth="1"/>
    <col min="6" max="6" width="10.5703125" style="1" bestFit="1" customWidth="1"/>
    <col min="7" max="16384" width="9.140625" style="1"/>
  </cols>
  <sheetData>
    <row r="1" spans="1:5" x14ac:dyDescent="0.25">
      <c r="A1" s="217" t="s">
        <v>267</v>
      </c>
      <c r="C1" s="218"/>
      <c r="D1" s="219"/>
    </row>
    <row r="2" spans="1:5" x14ac:dyDescent="0.25">
      <c r="A2" s="220" t="s">
        <v>213</v>
      </c>
      <c r="C2" s="218"/>
      <c r="D2" s="219"/>
    </row>
    <row r="3" spans="1:5" x14ac:dyDescent="0.25">
      <c r="A3" s="220" t="s">
        <v>218</v>
      </c>
      <c r="C3" s="218"/>
      <c r="D3" s="219"/>
    </row>
    <row r="4" spans="1:5" x14ac:dyDescent="0.25">
      <c r="A4" s="220" t="s">
        <v>211</v>
      </c>
      <c r="C4" s="218"/>
      <c r="D4" s="219"/>
    </row>
    <row r="5" spans="1:5" x14ac:dyDescent="0.25">
      <c r="A5" s="221" t="s">
        <v>120</v>
      </c>
      <c r="C5" s="218"/>
      <c r="D5" s="219"/>
    </row>
    <row r="6" spans="1:5" x14ac:dyDescent="0.25">
      <c r="A6" s="222"/>
      <c r="B6" s="223" t="s">
        <v>1</v>
      </c>
      <c r="C6" s="224"/>
      <c r="D6" s="225" t="s">
        <v>1</v>
      </c>
    </row>
    <row r="7" spans="1:5" x14ac:dyDescent="0.25">
      <c r="A7" s="222"/>
      <c r="B7" s="223" t="s">
        <v>2</v>
      </c>
      <c r="C7" s="224"/>
      <c r="D7" s="225" t="s">
        <v>3</v>
      </c>
      <c r="E7" s="1"/>
    </row>
    <row r="8" spans="1:5" x14ac:dyDescent="0.25">
      <c r="A8" s="221" t="s">
        <v>121</v>
      </c>
      <c r="B8" s="226"/>
      <c r="C8" s="227"/>
      <c r="D8" s="228"/>
      <c r="E8" s="1"/>
    </row>
    <row r="9" spans="1:5" x14ac:dyDescent="0.25">
      <c r="A9" s="221"/>
      <c r="B9" s="226"/>
      <c r="C9" s="227"/>
      <c r="D9" s="228"/>
      <c r="E9" s="1"/>
    </row>
    <row r="10" spans="1:5" x14ac:dyDescent="0.25">
      <c r="A10" s="229" t="s">
        <v>122</v>
      </c>
      <c r="B10" s="230"/>
      <c r="C10" s="231"/>
      <c r="D10" s="232"/>
      <c r="E10" s="1"/>
    </row>
    <row r="11" spans="1:5" x14ac:dyDescent="0.25">
      <c r="A11" s="233" t="s">
        <v>123</v>
      </c>
      <c r="B11" s="230">
        <v>47359063</v>
      </c>
      <c r="C11" s="234"/>
      <c r="D11" s="235">
        <v>38401001</v>
      </c>
      <c r="E11" s="1"/>
    </row>
    <row r="12" spans="1:5" x14ac:dyDescent="0.25">
      <c r="A12" s="233" t="s">
        <v>124</v>
      </c>
      <c r="B12" s="236"/>
      <c r="C12" s="234"/>
      <c r="D12" s="237"/>
      <c r="E12" s="1"/>
    </row>
    <row r="13" spans="1:5" ht="16.5" customHeight="1" x14ac:dyDescent="0.25">
      <c r="A13" s="238" t="s">
        <v>125</v>
      </c>
      <c r="B13" s="230"/>
      <c r="C13" s="234"/>
      <c r="D13" s="232"/>
      <c r="E13" s="1"/>
    </row>
    <row r="14" spans="1:5" ht="16.5" customHeight="1" x14ac:dyDescent="0.25">
      <c r="A14" s="238" t="s">
        <v>126</v>
      </c>
      <c r="B14" s="230"/>
      <c r="C14" s="234"/>
      <c r="D14" s="232"/>
      <c r="E14" s="1"/>
    </row>
    <row r="15" spans="1:5" x14ac:dyDescent="0.25">
      <c r="A15" s="238" t="s">
        <v>127</v>
      </c>
      <c r="B15" s="230"/>
      <c r="C15" s="234"/>
      <c r="D15" s="232"/>
      <c r="E15" s="1"/>
    </row>
    <row r="16" spans="1:5" x14ac:dyDescent="0.25">
      <c r="A16" s="238" t="s">
        <v>128</v>
      </c>
      <c r="B16" s="230"/>
      <c r="C16" s="234"/>
      <c r="D16" s="232"/>
      <c r="E16" s="1"/>
    </row>
    <row r="17" spans="1:5" x14ac:dyDescent="0.25">
      <c r="A17" s="233" t="s">
        <v>129</v>
      </c>
      <c r="B17" s="236"/>
      <c r="C17" s="234"/>
      <c r="D17" s="237"/>
      <c r="E17" s="1"/>
    </row>
    <row r="18" spans="1:5" x14ac:dyDescent="0.25">
      <c r="A18" s="238" t="s">
        <v>241</v>
      </c>
      <c r="B18" s="239">
        <v>46462334</v>
      </c>
      <c r="C18" s="240"/>
      <c r="D18" s="241">
        <v>43024719</v>
      </c>
      <c r="E18" s="1"/>
    </row>
    <row r="19" spans="1:5" ht="16.5" customHeight="1" x14ac:dyDescent="0.25">
      <c r="A19" s="238" t="s">
        <v>130</v>
      </c>
      <c r="B19" s="242"/>
      <c r="C19" s="234"/>
      <c r="D19" s="232"/>
      <c r="E19" s="1"/>
    </row>
    <row r="20" spans="1:5" ht="16.5" customHeight="1" x14ac:dyDescent="0.25">
      <c r="A20" s="238" t="s">
        <v>242</v>
      </c>
      <c r="B20" s="242">
        <v>0</v>
      </c>
      <c r="C20" s="234"/>
      <c r="D20" s="230">
        <v>0</v>
      </c>
      <c r="E20" s="1"/>
    </row>
    <row r="21" spans="1:5" x14ac:dyDescent="0.25">
      <c r="A21" s="238" t="s">
        <v>257</v>
      </c>
      <c r="B21" s="239">
        <v>1267734</v>
      </c>
      <c r="C21" s="240"/>
      <c r="D21" s="241">
        <v>3952059</v>
      </c>
      <c r="E21" s="1"/>
    </row>
    <row r="22" spans="1:5" x14ac:dyDescent="0.25">
      <c r="A22" s="238" t="s">
        <v>240</v>
      </c>
      <c r="B22" s="239"/>
      <c r="C22" s="240"/>
      <c r="D22" s="241">
        <v>386100</v>
      </c>
      <c r="E22" s="1"/>
    </row>
    <row r="23" spans="1:5" x14ac:dyDescent="0.25">
      <c r="A23" s="238" t="s">
        <v>276</v>
      </c>
      <c r="B23" s="241">
        <v>-22785</v>
      </c>
      <c r="C23" s="240"/>
      <c r="D23" s="241">
        <v>155651</v>
      </c>
      <c r="E23" s="1"/>
    </row>
    <row r="24" spans="1:5" x14ac:dyDescent="0.25">
      <c r="A24" s="238" t="s">
        <v>131</v>
      </c>
      <c r="B24" s="241"/>
      <c r="C24" s="240"/>
      <c r="D24" s="241"/>
      <c r="E24" s="1"/>
    </row>
    <row r="25" spans="1:5" x14ac:dyDescent="0.25">
      <c r="A25" s="233" t="s">
        <v>132</v>
      </c>
      <c r="B25" s="241"/>
      <c r="C25" s="240"/>
      <c r="D25" s="241"/>
      <c r="E25" s="1"/>
    </row>
    <row r="26" spans="1:5" x14ac:dyDescent="0.25">
      <c r="A26" s="238" t="s">
        <v>243</v>
      </c>
      <c r="B26" s="241">
        <v>532500</v>
      </c>
      <c r="C26" s="240"/>
      <c r="D26" s="241">
        <v>532500</v>
      </c>
      <c r="E26" s="1"/>
    </row>
    <row r="27" spans="1:5" x14ac:dyDescent="0.25">
      <c r="A27" s="238" t="s">
        <v>133</v>
      </c>
      <c r="B27" s="230"/>
      <c r="C27" s="234"/>
      <c r="D27" s="232"/>
      <c r="E27" s="1"/>
    </row>
    <row r="28" spans="1:5" x14ac:dyDescent="0.25">
      <c r="A28" s="238" t="s">
        <v>134</v>
      </c>
      <c r="B28" s="230"/>
      <c r="C28" s="234"/>
      <c r="D28" s="232"/>
      <c r="E28" s="1"/>
    </row>
    <row r="29" spans="1:5" x14ac:dyDescent="0.25">
      <c r="A29" s="238" t="s">
        <v>135</v>
      </c>
      <c r="B29" s="230"/>
      <c r="C29" s="234"/>
      <c r="D29" s="232"/>
      <c r="E29" s="1"/>
    </row>
    <row r="30" spans="1:5" x14ac:dyDescent="0.25">
      <c r="A30" s="238" t="s">
        <v>136</v>
      </c>
      <c r="B30" s="230"/>
      <c r="C30" s="234"/>
      <c r="D30" s="232"/>
      <c r="E30" s="1"/>
    </row>
    <row r="31" spans="1:5" x14ac:dyDescent="0.25">
      <c r="A31" s="238" t="s">
        <v>137</v>
      </c>
      <c r="B31" s="230"/>
      <c r="C31" s="234"/>
      <c r="D31" s="232"/>
      <c r="E31" s="1"/>
    </row>
    <row r="32" spans="1:5" x14ac:dyDescent="0.25">
      <c r="A32" s="238" t="s">
        <v>138</v>
      </c>
      <c r="B32" s="230"/>
      <c r="C32" s="234"/>
      <c r="D32" s="232"/>
      <c r="E32" s="1"/>
    </row>
    <row r="33" spans="1:5" x14ac:dyDescent="0.25">
      <c r="A33" s="233" t="s">
        <v>139</v>
      </c>
      <c r="B33" s="230"/>
      <c r="C33" s="234"/>
      <c r="D33" s="232"/>
      <c r="E33" s="1"/>
    </row>
    <row r="34" spans="1:5" x14ac:dyDescent="0.25">
      <c r="A34" s="233" t="s">
        <v>140</v>
      </c>
      <c r="B34" s="230"/>
      <c r="C34" s="234"/>
      <c r="D34" s="232"/>
      <c r="E34" s="1"/>
    </row>
    <row r="35" spans="1:5" x14ac:dyDescent="0.25">
      <c r="A35" s="233" t="s">
        <v>141</v>
      </c>
      <c r="B35" s="243">
        <f>SUM(B11:B34)</f>
        <v>95598846</v>
      </c>
      <c r="C35" s="244"/>
      <c r="D35" s="245">
        <f>SUM(D11:D34)</f>
        <v>86452030</v>
      </c>
      <c r="E35" s="1"/>
    </row>
    <row r="36" spans="1:5" x14ac:dyDescent="0.25">
      <c r="A36" s="233"/>
      <c r="B36" s="230"/>
      <c r="C36" s="234"/>
      <c r="D36" s="232"/>
      <c r="E36" s="1"/>
    </row>
    <row r="37" spans="1:5" x14ac:dyDescent="0.25">
      <c r="A37" s="233" t="s">
        <v>142</v>
      </c>
      <c r="B37" s="230"/>
      <c r="C37" s="234"/>
      <c r="D37" s="232"/>
      <c r="E37" s="1"/>
    </row>
    <row r="38" spans="1:5" x14ac:dyDescent="0.25">
      <c r="A38" s="233" t="s">
        <v>143</v>
      </c>
      <c r="B38" s="230"/>
      <c r="C38" s="234"/>
      <c r="D38" s="232"/>
      <c r="E38" s="1"/>
    </row>
    <row r="39" spans="1:5" x14ac:dyDescent="0.25">
      <c r="A39" s="238" t="s">
        <v>144</v>
      </c>
      <c r="B39" s="230"/>
      <c r="C39" s="234"/>
      <c r="D39" s="232"/>
      <c r="E39" s="1"/>
    </row>
    <row r="40" spans="1:5" x14ac:dyDescent="0.25">
      <c r="A40" s="238" t="s">
        <v>145</v>
      </c>
      <c r="B40" s="230"/>
      <c r="C40" s="234"/>
      <c r="D40" s="232"/>
      <c r="E40" s="1"/>
    </row>
    <row r="41" spans="1:5" x14ac:dyDescent="0.25">
      <c r="A41" s="238" t="s">
        <v>146</v>
      </c>
      <c r="B41" s="230"/>
      <c r="C41" s="234"/>
      <c r="D41" s="232"/>
      <c r="E41" s="1"/>
    </row>
    <row r="42" spans="1:5" x14ac:dyDescent="0.25">
      <c r="A42" s="238" t="s">
        <v>147</v>
      </c>
      <c r="B42" s="230"/>
      <c r="C42" s="234"/>
      <c r="D42" s="232"/>
      <c r="E42" s="1"/>
    </row>
    <row r="43" spans="1:5" x14ac:dyDescent="0.25">
      <c r="A43" s="238" t="s">
        <v>148</v>
      </c>
      <c r="B43" s="230"/>
      <c r="C43" s="234"/>
      <c r="D43" s="232"/>
      <c r="E43" s="1"/>
    </row>
    <row r="44" spans="1:5" x14ac:dyDescent="0.25">
      <c r="A44" s="238" t="s">
        <v>149</v>
      </c>
      <c r="B44" s="230"/>
      <c r="C44" s="234"/>
      <c r="D44" s="232"/>
      <c r="E44" s="1"/>
    </row>
    <row r="45" spans="1:5" x14ac:dyDescent="0.25">
      <c r="A45" s="233" t="s">
        <v>150</v>
      </c>
      <c r="B45" s="230"/>
      <c r="C45" s="234"/>
      <c r="D45" s="232"/>
      <c r="E45" s="1"/>
    </row>
    <row r="46" spans="1:5" x14ac:dyDescent="0.25">
      <c r="A46" s="238" t="s">
        <v>151</v>
      </c>
      <c r="B46" s="241">
        <v>12670651.6</v>
      </c>
      <c r="C46" s="240"/>
      <c r="D46" s="241">
        <v>12851104.1</v>
      </c>
      <c r="E46" s="1"/>
    </row>
    <row r="47" spans="1:5" x14ac:dyDescent="0.25">
      <c r="A47" s="238" t="s">
        <v>152</v>
      </c>
      <c r="B47" s="241">
        <v>6817.28</v>
      </c>
      <c r="C47" s="240"/>
      <c r="D47" s="241">
        <v>8521.6</v>
      </c>
      <c r="E47" s="1"/>
    </row>
    <row r="48" spans="1:5" x14ac:dyDescent="0.25">
      <c r="A48" s="238" t="s">
        <v>229</v>
      </c>
      <c r="B48" s="241">
        <v>8431889.5659041274</v>
      </c>
      <c r="C48" s="240"/>
      <c r="D48" s="241">
        <v>9198515.1983014438</v>
      </c>
      <c r="E48" s="1"/>
    </row>
    <row r="49" spans="1:5" x14ac:dyDescent="0.25">
      <c r="A49" s="238" t="s">
        <v>265</v>
      </c>
      <c r="B49" s="241">
        <v>1870018.19756</v>
      </c>
      <c r="C49" s="240"/>
      <c r="D49" s="241">
        <v>2000542.4032000001</v>
      </c>
      <c r="E49" s="1"/>
    </row>
    <row r="50" spans="1:5" x14ac:dyDescent="0.25">
      <c r="A50" s="238" t="s">
        <v>266</v>
      </c>
      <c r="B50" s="241">
        <v>824430.68400000001</v>
      </c>
      <c r="C50" s="240"/>
      <c r="D50" s="241">
        <v>953266.70000000019</v>
      </c>
      <c r="E50" s="1"/>
    </row>
    <row r="51" spans="1:5" x14ac:dyDescent="0.25">
      <c r="A51" s="238" t="s">
        <v>153</v>
      </c>
      <c r="B51" s="230"/>
      <c r="C51" s="234"/>
      <c r="D51" s="232"/>
      <c r="E51" s="1"/>
    </row>
    <row r="52" spans="1:5" x14ac:dyDescent="0.25">
      <c r="A52" s="233" t="s">
        <v>154</v>
      </c>
      <c r="B52" s="230"/>
      <c r="C52" s="234"/>
      <c r="D52" s="232"/>
      <c r="E52" s="1"/>
    </row>
    <row r="53" spans="1:5" x14ac:dyDescent="0.25">
      <c r="A53" s="233" t="s">
        <v>155</v>
      </c>
      <c r="B53" s="230"/>
      <c r="C53" s="234"/>
      <c r="D53" s="232"/>
      <c r="E53" s="1"/>
    </row>
    <row r="54" spans="1:5" ht="30" x14ac:dyDescent="0.25">
      <c r="A54" s="238" t="s">
        <v>156</v>
      </c>
      <c r="B54" s="230"/>
      <c r="C54" s="234"/>
      <c r="D54" s="232"/>
      <c r="E54" s="1"/>
    </row>
    <row r="55" spans="1:5" x14ac:dyDescent="0.25">
      <c r="A55" s="238" t="s">
        <v>157</v>
      </c>
      <c r="B55" s="230"/>
      <c r="C55" s="234"/>
      <c r="D55" s="232"/>
      <c r="E55" s="1"/>
    </row>
    <row r="56" spans="1:5" x14ac:dyDescent="0.25">
      <c r="A56" s="238" t="s">
        <v>158</v>
      </c>
      <c r="B56" s="230"/>
      <c r="C56" s="234"/>
      <c r="D56" s="232"/>
      <c r="E56" s="1"/>
    </row>
    <row r="57" spans="1:5" x14ac:dyDescent="0.25">
      <c r="A57" s="233" t="s">
        <v>159</v>
      </c>
      <c r="B57" s="230"/>
      <c r="C57" s="234"/>
      <c r="D57" s="232"/>
      <c r="E57" s="1"/>
    </row>
    <row r="58" spans="1:5" x14ac:dyDescent="0.25">
      <c r="A58" s="233" t="s">
        <v>160</v>
      </c>
      <c r="B58" s="243">
        <f>SUM(B39:B57)</f>
        <v>23803807.32746413</v>
      </c>
      <c r="C58" s="244"/>
      <c r="D58" s="245">
        <f>SUM(D39:D57)</f>
        <v>25011950.001501445</v>
      </c>
      <c r="E58" s="1"/>
    </row>
    <row r="59" spans="1:5" x14ac:dyDescent="0.25">
      <c r="A59" s="233"/>
      <c r="B59" s="226"/>
      <c r="C59" s="246"/>
      <c r="D59" s="228"/>
      <c r="E59" s="1"/>
    </row>
    <row r="60" spans="1:5" x14ac:dyDescent="0.25">
      <c r="A60" s="233" t="s">
        <v>161</v>
      </c>
      <c r="B60" s="243">
        <f>B58+B35</f>
        <v>119402653.32746413</v>
      </c>
      <c r="C60" s="244"/>
      <c r="D60" s="245">
        <f>D58+D35</f>
        <v>111463980.00150144</v>
      </c>
      <c r="E60" s="1"/>
    </row>
    <row r="61" spans="1:5" x14ac:dyDescent="0.25">
      <c r="A61" s="233"/>
      <c r="B61" s="243"/>
      <c r="C61" s="244"/>
      <c r="D61" s="245"/>
      <c r="E61" s="1"/>
    </row>
    <row r="62" spans="1:5" x14ac:dyDescent="0.25">
      <c r="A62" s="233"/>
      <c r="B62" s="243"/>
      <c r="C62" s="244"/>
      <c r="D62" s="245"/>
      <c r="E62" s="1"/>
    </row>
    <row r="63" spans="1:5" x14ac:dyDescent="0.25">
      <c r="A63" s="247"/>
      <c r="B63" s="230"/>
      <c r="C63" s="234"/>
      <c r="D63" s="232"/>
      <c r="E63" s="1"/>
    </row>
    <row r="64" spans="1:5" x14ac:dyDescent="0.25">
      <c r="A64" s="221" t="s">
        <v>162</v>
      </c>
      <c r="B64" s="230"/>
      <c r="C64" s="234"/>
      <c r="D64" s="232"/>
      <c r="E64" s="1"/>
    </row>
    <row r="65" spans="1:5" x14ac:dyDescent="0.25">
      <c r="A65" s="221"/>
      <c r="B65" s="230"/>
      <c r="C65" s="234"/>
      <c r="D65" s="232"/>
      <c r="E65" s="1"/>
    </row>
    <row r="66" spans="1:5" x14ac:dyDescent="0.25">
      <c r="A66" s="233" t="s">
        <v>163</v>
      </c>
      <c r="B66" s="230"/>
      <c r="C66" s="234"/>
      <c r="D66" s="232"/>
      <c r="E66" s="1"/>
    </row>
    <row r="67" spans="1:5" x14ac:dyDescent="0.25">
      <c r="A67" s="238" t="s">
        <v>164</v>
      </c>
      <c r="B67" s="230"/>
      <c r="C67" s="234"/>
      <c r="D67" s="232"/>
      <c r="E67" s="1"/>
    </row>
    <row r="68" spans="1:5" x14ac:dyDescent="0.25">
      <c r="A68" s="238" t="s">
        <v>165</v>
      </c>
      <c r="B68" s="230"/>
      <c r="C68" s="234"/>
      <c r="D68" s="232"/>
      <c r="E68" s="1"/>
    </row>
    <row r="69" spans="1:5" x14ac:dyDescent="0.25">
      <c r="A69" s="238" t="s">
        <v>166</v>
      </c>
      <c r="B69" s="230"/>
      <c r="C69" s="234"/>
      <c r="D69" s="232"/>
      <c r="E69" s="1"/>
    </row>
    <row r="70" spans="1:5" x14ac:dyDescent="0.25">
      <c r="A70" s="238" t="s">
        <v>244</v>
      </c>
      <c r="B70" s="239">
        <v>12031802</v>
      </c>
      <c r="C70" s="240"/>
      <c r="D70" s="241">
        <v>9205388</v>
      </c>
      <c r="E70" s="1"/>
    </row>
    <row r="71" spans="1:5" x14ac:dyDescent="0.25">
      <c r="A71" s="238" t="s">
        <v>259</v>
      </c>
      <c r="B71" s="230"/>
      <c r="C71" s="234"/>
      <c r="D71" s="230"/>
      <c r="E71" s="1"/>
    </row>
    <row r="72" spans="1:5" x14ac:dyDescent="0.25">
      <c r="A72" s="238" t="s">
        <v>245</v>
      </c>
      <c r="B72" s="230"/>
      <c r="C72" s="234"/>
      <c r="D72" s="230"/>
      <c r="E72" s="1"/>
    </row>
    <row r="73" spans="1:5" ht="30" x14ac:dyDescent="0.25">
      <c r="A73" s="238" t="s">
        <v>260</v>
      </c>
      <c r="B73" s="241">
        <v>1931665</v>
      </c>
      <c r="C73" s="240"/>
      <c r="D73" s="241">
        <v>1813282</v>
      </c>
      <c r="E73" s="1"/>
    </row>
    <row r="74" spans="1:5" x14ac:dyDescent="0.25">
      <c r="A74" s="238" t="s">
        <v>246</v>
      </c>
      <c r="B74" s="241">
        <v>539011</v>
      </c>
      <c r="C74" s="240"/>
      <c r="D74" s="241"/>
      <c r="E74" s="1"/>
    </row>
    <row r="75" spans="1:5" x14ac:dyDescent="0.25">
      <c r="A75" s="238" t="s">
        <v>247</v>
      </c>
      <c r="B75" s="241">
        <v>1092500</v>
      </c>
      <c r="C75" s="240"/>
      <c r="D75" s="241">
        <v>1052896</v>
      </c>
      <c r="E75" s="1"/>
    </row>
    <row r="76" spans="1:5" x14ac:dyDescent="0.25">
      <c r="A76" s="233" t="s">
        <v>171</v>
      </c>
      <c r="B76" s="230"/>
      <c r="C76" s="234"/>
      <c r="D76" s="232"/>
      <c r="E76" s="1"/>
    </row>
    <row r="77" spans="1:5" x14ac:dyDescent="0.25">
      <c r="A77" s="233" t="s">
        <v>172</v>
      </c>
      <c r="B77" s="230"/>
      <c r="C77" s="234"/>
      <c r="D77" s="232"/>
      <c r="E77" s="1"/>
    </row>
    <row r="78" spans="1:5" x14ac:dyDescent="0.25">
      <c r="A78" s="233" t="s">
        <v>173</v>
      </c>
      <c r="B78" s="230"/>
      <c r="C78" s="234"/>
      <c r="D78" s="232"/>
      <c r="E78" s="1"/>
    </row>
    <row r="79" spans="1:5" x14ac:dyDescent="0.25">
      <c r="A79" s="233" t="s">
        <v>174</v>
      </c>
      <c r="B79" s="243">
        <f>SUM(B67:B78)</f>
        <v>15594978</v>
      </c>
      <c r="C79" s="244"/>
      <c r="D79" s="245">
        <f>SUM(D67:D78)</f>
        <v>12071566</v>
      </c>
      <c r="E79" s="1"/>
    </row>
    <row r="80" spans="1:5" x14ac:dyDescent="0.25">
      <c r="A80" s="233"/>
      <c r="B80" s="230"/>
      <c r="C80" s="234"/>
      <c r="D80" s="232"/>
      <c r="E80" s="1"/>
    </row>
    <row r="81" spans="1:5" x14ac:dyDescent="0.25">
      <c r="A81" s="233" t="s">
        <v>175</v>
      </c>
      <c r="B81" s="230"/>
      <c r="C81" s="234"/>
      <c r="D81" s="232"/>
      <c r="E81" s="1"/>
    </row>
    <row r="82" spans="1:5" x14ac:dyDescent="0.25">
      <c r="A82" s="238" t="s">
        <v>164</v>
      </c>
      <c r="B82" s="230"/>
      <c r="C82" s="234"/>
      <c r="D82" s="232"/>
      <c r="E82" s="1"/>
    </row>
    <row r="83" spans="1:5" x14ac:dyDescent="0.25">
      <c r="A83" s="238" t="s">
        <v>165</v>
      </c>
      <c r="B83" s="230"/>
      <c r="C83" s="234"/>
      <c r="D83" s="232"/>
      <c r="E83" s="1"/>
    </row>
    <row r="84" spans="1:5" x14ac:dyDescent="0.25">
      <c r="A84" s="238" t="s">
        <v>166</v>
      </c>
      <c r="B84" s="230"/>
      <c r="C84" s="234"/>
      <c r="D84" s="232"/>
      <c r="E84" s="1"/>
    </row>
    <row r="85" spans="1:5" x14ac:dyDescent="0.25">
      <c r="A85" s="238" t="s">
        <v>167</v>
      </c>
      <c r="B85" s="230"/>
      <c r="C85" s="234"/>
      <c r="D85" s="232"/>
      <c r="E85" s="1"/>
    </row>
    <row r="86" spans="1:5" x14ac:dyDescent="0.25">
      <c r="A86" s="238" t="s">
        <v>168</v>
      </c>
      <c r="B86" s="230"/>
      <c r="C86" s="234"/>
      <c r="D86" s="232"/>
      <c r="E86" s="1"/>
    </row>
    <row r="87" spans="1:5" x14ac:dyDescent="0.25">
      <c r="A87" s="238" t="s">
        <v>169</v>
      </c>
      <c r="B87" s="230"/>
      <c r="C87" s="234"/>
      <c r="D87" s="232"/>
      <c r="E87" s="1"/>
    </row>
    <row r="88" spans="1:5" x14ac:dyDescent="0.25">
      <c r="A88" s="238" t="s">
        <v>170</v>
      </c>
      <c r="B88" s="230"/>
      <c r="C88" s="234"/>
      <c r="D88" s="232"/>
      <c r="E88" s="1"/>
    </row>
    <row r="89" spans="1:5" x14ac:dyDescent="0.25">
      <c r="A89" s="238" t="s">
        <v>253</v>
      </c>
      <c r="B89" s="248">
        <f>30605190+421</f>
        <v>30605611</v>
      </c>
      <c r="C89" s="234"/>
      <c r="D89" s="248">
        <f>30605190+421</f>
        <v>30605611</v>
      </c>
      <c r="E89" s="1"/>
    </row>
    <row r="90" spans="1:5" x14ac:dyDescent="0.25">
      <c r="A90" s="233" t="s">
        <v>171</v>
      </c>
      <c r="B90" s="230"/>
      <c r="C90" s="234"/>
      <c r="D90" s="232"/>
      <c r="E90" s="1"/>
    </row>
    <row r="91" spans="1:5" x14ac:dyDescent="0.25">
      <c r="A91" s="233" t="s">
        <v>172</v>
      </c>
      <c r="B91" s="230"/>
      <c r="C91" s="234"/>
      <c r="D91" s="232"/>
      <c r="E91" s="1"/>
    </row>
    <row r="92" spans="1:5" x14ac:dyDescent="0.25">
      <c r="A92" s="233" t="s">
        <v>173</v>
      </c>
      <c r="B92" s="230"/>
      <c r="C92" s="234"/>
      <c r="D92" s="232"/>
      <c r="E92" s="1"/>
    </row>
    <row r="93" spans="1:5" x14ac:dyDescent="0.25">
      <c r="A93" s="238" t="s">
        <v>176</v>
      </c>
      <c r="B93" s="230"/>
      <c r="C93" s="234"/>
      <c r="D93" s="232"/>
      <c r="E93" s="1"/>
    </row>
    <row r="94" spans="1:5" x14ac:dyDescent="0.25">
      <c r="A94" s="238" t="s">
        <v>177</v>
      </c>
      <c r="B94" s="230"/>
      <c r="C94" s="234"/>
      <c r="D94" s="232"/>
      <c r="E94" s="1"/>
    </row>
    <row r="95" spans="1:5" x14ac:dyDescent="0.25">
      <c r="A95" s="233" t="s">
        <v>178</v>
      </c>
      <c r="B95" s="230"/>
      <c r="C95" s="234"/>
      <c r="D95" s="232"/>
      <c r="E95" s="1"/>
    </row>
    <row r="96" spans="1:5" x14ac:dyDescent="0.25">
      <c r="A96" s="233" t="s">
        <v>179</v>
      </c>
      <c r="B96" s="243">
        <f>SUM(B82:B95)</f>
        <v>30605611</v>
      </c>
      <c r="C96" s="244"/>
      <c r="D96" s="245">
        <f>SUM(D82:D95)</f>
        <v>30605611</v>
      </c>
      <c r="E96" s="1"/>
    </row>
    <row r="97" spans="1:5" x14ac:dyDescent="0.25">
      <c r="A97" s="233"/>
      <c r="B97" s="226"/>
      <c r="C97" s="246"/>
      <c r="D97" s="228"/>
      <c r="E97" s="1"/>
    </row>
    <row r="98" spans="1:5" x14ac:dyDescent="0.25">
      <c r="A98" s="233" t="s">
        <v>180</v>
      </c>
      <c r="B98" s="243">
        <f>B79+B96</f>
        <v>46200589</v>
      </c>
      <c r="C98" s="244"/>
      <c r="D98" s="245">
        <f>D79+D96</f>
        <v>42677177</v>
      </c>
      <c r="E98" s="1"/>
    </row>
    <row r="99" spans="1:5" x14ac:dyDescent="0.25">
      <c r="A99" s="233"/>
      <c r="B99" s="230"/>
      <c r="C99" s="234"/>
      <c r="D99" s="232"/>
      <c r="E99" s="1"/>
    </row>
    <row r="100" spans="1:5" x14ac:dyDescent="0.25">
      <c r="A100" s="233" t="s">
        <v>181</v>
      </c>
      <c r="B100" s="230"/>
      <c r="C100" s="234"/>
      <c r="D100" s="232"/>
      <c r="E100" s="1"/>
    </row>
    <row r="101" spans="1:5" x14ac:dyDescent="0.25">
      <c r="A101" s="233" t="s">
        <v>182</v>
      </c>
      <c r="B101" s="230">
        <v>56195100</v>
      </c>
      <c r="C101" s="234"/>
      <c r="D101" s="230">
        <v>56195100</v>
      </c>
      <c r="E101" s="1"/>
    </row>
    <row r="102" spans="1:5" x14ac:dyDescent="0.25">
      <c r="A102" s="233" t="s">
        <v>57</v>
      </c>
      <c r="B102" s="241"/>
      <c r="C102" s="234"/>
      <c r="D102" s="232"/>
      <c r="E102" s="1"/>
    </row>
    <row r="103" spans="1:5" x14ac:dyDescent="0.25">
      <c r="A103" s="233" t="s">
        <v>58</v>
      </c>
      <c r="B103" s="230"/>
      <c r="C103" s="234"/>
      <c r="D103" s="232"/>
      <c r="E103" s="1"/>
    </row>
    <row r="104" spans="1:5" x14ac:dyDescent="0.25">
      <c r="A104" s="233" t="s">
        <v>59</v>
      </c>
      <c r="B104" s="230"/>
      <c r="C104" s="234"/>
      <c r="D104" s="232"/>
      <c r="E104" s="1"/>
    </row>
    <row r="105" spans="1:5" x14ac:dyDescent="0.25">
      <c r="A105" s="238" t="s">
        <v>183</v>
      </c>
      <c r="B105" s="248">
        <v>12401618</v>
      </c>
      <c r="C105" s="234"/>
      <c r="D105" s="248">
        <v>12401618</v>
      </c>
      <c r="E105" s="1"/>
    </row>
    <row r="106" spans="1:5" x14ac:dyDescent="0.25">
      <c r="A106" s="238" t="s">
        <v>184</v>
      </c>
      <c r="B106" s="230"/>
      <c r="C106" s="234"/>
      <c r="D106" s="232"/>
      <c r="E106" s="1"/>
    </row>
    <row r="107" spans="1:5" x14ac:dyDescent="0.25">
      <c r="A107" s="238" t="s">
        <v>59</v>
      </c>
      <c r="C107" s="234"/>
      <c r="D107" s="219"/>
      <c r="E107" s="1"/>
    </row>
    <row r="108" spans="1:5" x14ac:dyDescent="0.25">
      <c r="A108" s="238" t="s">
        <v>60</v>
      </c>
      <c r="B108" s="230"/>
      <c r="C108" s="234"/>
      <c r="D108" s="230"/>
      <c r="E108" s="1"/>
    </row>
    <row r="109" spans="1:5" x14ac:dyDescent="0.25">
      <c r="A109" s="233" t="s">
        <v>185</v>
      </c>
      <c r="B109" s="242">
        <v>190085</v>
      </c>
      <c r="C109" s="234"/>
      <c r="D109" s="232"/>
      <c r="E109" s="1"/>
    </row>
    <row r="110" spans="1:5" x14ac:dyDescent="0.25">
      <c r="A110" s="233" t="s">
        <v>186</v>
      </c>
      <c r="B110" s="248">
        <v>4415261</v>
      </c>
      <c r="C110" s="234"/>
      <c r="D110" s="248">
        <v>190085</v>
      </c>
      <c r="E110" s="1"/>
    </row>
    <row r="111" spans="1:5" ht="18" customHeight="1" x14ac:dyDescent="0.25">
      <c r="A111" s="233" t="s">
        <v>187</v>
      </c>
      <c r="B111" s="236">
        <f>SUM(B101:B110)</f>
        <v>73202064</v>
      </c>
      <c r="C111" s="249"/>
      <c r="D111" s="237">
        <f>SUM(D101:D110)</f>
        <v>68786803</v>
      </c>
      <c r="E111" s="1"/>
    </row>
    <row r="112" spans="1:5" x14ac:dyDescent="0.25">
      <c r="A112" s="250" t="s">
        <v>64</v>
      </c>
      <c r="B112" s="230"/>
      <c r="C112" s="234"/>
      <c r="D112" s="232"/>
      <c r="E112" s="1"/>
    </row>
    <row r="113" spans="1:5" x14ac:dyDescent="0.25">
      <c r="A113" s="233" t="s">
        <v>188</v>
      </c>
      <c r="B113" s="243">
        <f>SUM(B111:B112)</f>
        <v>73202064</v>
      </c>
      <c r="C113" s="244"/>
      <c r="D113" s="245">
        <f>SUM(D111:D112)</f>
        <v>68786803</v>
      </c>
      <c r="E113" s="1"/>
    </row>
    <row r="114" spans="1:5" x14ac:dyDescent="0.25">
      <c r="A114" s="233"/>
      <c r="B114" s="230"/>
      <c r="C114" s="234"/>
      <c r="D114" s="232"/>
      <c r="E114" s="16"/>
    </row>
    <row r="115" spans="1:5" x14ac:dyDescent="0.25">
      <c r="A115" s="251" t="s">
        <v>189</v>
      </c>
      <c r="B115" s="243">
        <f>B98+B113</f>
        <v>119402653</v>
      </c>
      <c r="C115" s="244"/>
      <c r="D115" s="245">
        <f>D98+D113</f>
        <v>111463980</v>
      </c>
      <c r="E115" s="17"/>
    </row>
    <row r="116" spans="1:5" x14ac:dyDescent="0.25">
      <c r="A116" s="252"/>
      <c r="B116" s="170"/>
      <c r="C116" s="253"/>
      <c r="D116" s="254"/>
      <c r="E116" s="18"/>
    </row>
    <row r="117" spans="1:5" x14ac:dyDescent="0.25">
      <c r="A117" s="255" t="s">
        <v>54</v>
      </c>
      <c r="B117" s="171">
        <f>B60-B115</f>
        <v>0.32746413350105286</v>
      </c>
      <c r="C117" s="256"/>
      <c r="D117" s="257">
        <f>D60-D115</f>
        <v>1.5014410018920898E-3</v>
      </c>
      <c r="E117" s="14"/>
    </row>
    <row r="118" spans="1:5" x14ac:dyDescent="0.25">
      <c r="A118" s="258"/>
      <c r="B118" s="172"/>
      <c r="C118" s="259"/>
      <c r="D118" s="260"/>
      <c r="E118" s="14"/>
    </row>
    <row r="119" spans="1:5" x14ac:dyDescent="0.25">
      <c r="A119" s="258"/>
      <c r="B119" s="172"/>
      <c r="C119" s="259"/>
      <c r="D119" s="260"/>
      <c r="E119" s="14"/>
    </row>
    <row r="120" spans="1:5" ht="30" customHeight="1" x14ac:dyDescent="0.25">
      <c r="A120" s="261" t="s">
        <v>190</v>
      </c>
      <c r="B120" s="261"/>
      <c r="C120" s="261"/>
      <c r="D120" s="261"/>
      <c r="E120" s="14"/>
    </row>
    <row r="121" spans="1:5" x14ac:dyDescent="0.25">
      <c r="A121" s="258"/>
      <c r="B121" s="172"/>
      <c r="C121" s="259"/>
      <c r="D121" s="260"/>
      <c r="E121" s="14"/>
    </row>
    <row r="122" spans="1:5" x14ac:dyDescent="0.25">
      <c r="A122" s="258"/>
      <c r="B122" s="172"/>
      <c r="C122" s="259"/>
      <c r="D122" s="260"/>
      <c r="E122" s="14"/>
    </row>
    <row r="123" spans="1:5" x14ac:dyDescent="0.25">
      <c r="A123" s="258"/>
      <c r="B123" s="172"/>
      <c r="C123" s="259"/>
      <c r="D123" s="260"/>
      <c r="E123" s="14"/>
    </row>
    <row r="124" spans="1:5" x14ac:dyDescent="0.25">
      <c r="A124" s="258"/>
      <c r="B124" s="172"/>
      <c r="C124" s="259"/>
      <c r="D124" s="260"/>
      <c r="E124" s="14"/>
    </row>
    <row r="125" spans="1:5" x14ac:dyDescent="0.25">
      <c r="A125" s="14"/>
      <c r="B125" s="172"/>
      <c r="C125" s="166"/>
      <c r="D125" s="168"/>
      <c r="E125" s="14"/>
    </row>
    <row r="126" spans="1:5" x14ac:dyDescent="0.25">
      <c r="A126" s="14"/>
      <c r="B126" s="172"/>
      <c r="C126" s="166"/>
      <c r="D126" s="168"/>
      <c r="E126" s="14"/>
    </row>
    <row r="127" spans="1:5" x14ac:dyDescent="0.25">
      <c r="A127" s="14"/>
      <c r="B127" s="170"/>
      <c r="C127" s="165"/>
      <c r="D127" s="167"/>
      <c r="E127" s="18"/>
    </row>
    <row r="128" spans="1:5" x14ac:dyDescent="0.25">
      <c r="A128" s="14"/>
      <c r="B128" s="170"/>
      <c r="C128" s="165"/>
      <c r="D128" s="167"/>
      <c r="E128" s="18"/>
    </row>
    <row r="129" spans="1:5" x14ac:dyDescent="0.25">
      <c r="A129" s="14"/>
      <c r="B129" s="170"/>
      <c r="C129" s="165"/>
      <c r="D129" s="167"/>
      <c r="E129" s="18"/>
    </row>
    <row r="130" spans="1:5" x14ac:dyDescent="0.25">
      <c r="A130" s="14"/>
      <c r="B130" s="170"/>
      <c r="C130" s="165"/>
      <c r="D130" s="167"/>
      <c r="E130" s="18"/>
    </row>
    <row r="131" spans="1:5" x14ac:dyDescent="0.25">
      <c r="A131" s="14"/>
      <c r="B131" s="170"/>
      <c r="C131" s="165"/>
      <c r="D131" s="167"/>
      <c r="E131" s="18"/>
    </row>
    <row r="132" spans="1:5" x14ac:dyDescent="0.25">
      <c r="A132" s="14"/>
      <c r="B132" s="170"/>
      <c r="C132" s="165"/>
      <c r="D132" s="167"/>
      <c r="E132" s="18"/>
    </row>
  </sheetData>
  <mergeCells count="1">
    <mergeCell ref="A120:D120"/>
  </mergeCells>
  <pageMargins left="0.7" right="0.7" top="0.75" bottom="0.75" header="0.3" footer="0.3"/>
  <pageSetup scale="73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6"/>
  <sheetViews>
    <sheetView showGridLines="0" zoomScaleNormal="100" workbookViewId="0">
      <selection activeCell="A7" sqref="A7"/>
    </sheetView>
  </sheetViews>
  <sheetFormatPr defaultColWidth="9.140625" defaultRowHeight="15" x14ac:dyDescent="0.25"/>
  <cols>
    <col min="1" max="1" width="97.28515625" style="1" customWidth="1"/>
    <col min="2" max="2" width="15.7109375" style="174" customWidth="1"/>
    <col min="3" max="3" width="2.7109375" style="5" customWidth="1"/>
    <col min="4" max="4" width="16.140625" style="174" customWidth="1"/>
    <col min="5" max="5" width="2.5703125" style="5" customWidth="1"/>
    <col min="6" max="16384" width="9.140625" style="1"/>
  </cols>
  <sheetData>
    <row r="1" spans="1:5" x14ac:dyDescent="0.25">
      <c r="A1" s="57" t="str">
        <f>'1-Pasqyra e Pozicioni Financiar'!A1</f>
        <v>Pasqyrat financiare te vitit 2023</v>
      </c>
    </row>
    <row r="2" spans="1:5" x14ac:dyDescent="0.25">
      <c r="A2" s="57" t="str">
        <f>'1-Pasqyra e Pozicioni Financiar'!A2</f>
        <v>E.B.S.  SHPK</v>
      </c>
    </row>
    <row r="3" spans="1:5" x14ac:dyDescent="0.25">
      <c r="A3" s="57" t="str">
        <f>'1-Pasqyra e Pozicioni Financiar'!A3</f>
        <v>NIPT K72014002P</v>
      </c>
    </row>
    <row r="4" spans="1:5" x14ac:dyDescent="0.25">
      <c r="A4" s="57" t="str">
        <f>'1-Pasqyra e Pozicioni Financiar'!A4</f>
        <v>Lek</v>
      </c>
    </row>
    <row r="5" spans="1:5" x14ac:dyDescent="0.25">
      <c r="A5" s="57" t="s">
        <v>76</v>
      </c>
      <c r="B5" s="175"/>
      <c r="C5" s="1"/>
      <c r="D5" s="175"/>
      <c r="E5" s="1"/>
    </row>
    <row r="6" spans="1:5" x14ac:dyDescent="0.25">
      <c r="A6" s="7"/>
      <c r="B6" s="176" t="s">
        <v>1</v>
      </c>
      <c r="C6" s="6"/>
      <c r="D6" s="176" t="s">
        <v>1</v>
      </c>
      <c r="E6" s="6"/>
    </row>
    <row r="7" spans="1:5" x14ac:dyDescent="0.25">
      <c r="A7" s="7"/>
      <c r="B7" s="176" t="s">
        <v>2</v>
      </c>
      <c r="C7" s="6"/>
      <c r="D7" s="176" t="s">
        <v>2</v>
      </c>
      <c r="E7" s="6"/>
    </row>
    <row r="8" spans="1:5" x14ac:dyDescent="0.25">
      <c r="A8" s="66"/>
      <c r="B8" s="177"/>
      <c r="C8" s="7"/>
      <c r="D8" s="177"/>
      <c r="E8" s="7"/>
    </row>
    <row r="9" spans="1:5" x14ac:dyDescent="0.25">
      <c r="A9" s="60" t="s">
        <v>77</v>
      </c>
      <c r="B9" s="178"/>
      <c r="C9" s="10"/>
      <c r="D9" s="178"/>
      <c r="E9" s="8"/>
    </row>
    <row r="10" spans="1:5" ht="18.75" x14ac:dyDescent="0.3">
      <c r="A10" s="63" t="s">
        <v>248</v>
      </c>
      <c r="B10" s="182">
        <v>73739002</v>
      </c>
      <c r="C10" s="183"/>
      <c r="D10" s="184">
        <v>38438131</v>
      </c>
      <c r="E10" s="8"/>
    </row>
    <row r="11" spans="1:5" ht="18.75" x14ac:dyDescent="0.3">
      <c r="A11" s="63" t="s">
        <v>78</v>
      </c>
      <c r="B11" s="184"/>
      <c r="C11" s="183"/>
      <c r="D11" s="184"/>
      <c r="E11" s="8"/>
    </row>
    <row r="12" spans="1:5" ht="18.75" x14ac:dyDescent="0.3">
      <c r="A12" s="63" t="s">
        <v>79</v>
      </c>
      <c r="B12" s="184"/>
      <c r="C12" s="183"/>
      <c r="D12" s="184"/>
      <c r="E12" s="8"/>
    </row>
    <row r="13" spans="1:5" ht="18.75" x14ac:dyDescent="0.3">
      <c r="A13" s="63" t="s">
        <v>80</v>
      </c>
      <c r="B13" s="184"/>
      <c r="C13" s="183"/>
      <c r="D13" s="184"/>
      <c r="E13" s="8"/>
    </row>
    <row r="14" spans="1:5" ht="18.75" x14ac:dyDescent="0.3">
      <c r="A14" s="63" t="s">
        <v>81</v>
      </c>
      <c r="B14" s="184"/>
      <c r="C14" s="183"/>
      <c r="D14" s="184"/>
      <c r="E14" s="8"/>
    </row>
    <row r="15" spans="1:5" ht="18.75" x14ac:dyDescent="0.3">
      <c r="A15" s="60" t="s">
        <v>82</v>
      </c>
      <c r="B15" s="184"/>
      <c r="C15" s="183"/>
      <c r="D15" s="184"/>
      <c r="E15" s="8"/>
    </row>
    <row r="16" spans="1:5" ht="18.75" x14ac:dyDescent="0.3">
      <c r="A16" s="60" t="s">
        <v>83</v>
      </c>
      <c r="B16" s="184"/>
      <c r="C16" s="183"/>
      <c r="D16" s="184"/>
      <c r="E16" s="8"/>
    </row>
    <row r="17" spans="1:5" ht="18.75" x14ac:dyDescent="0.3">
      <c r="A17" s="60" t="s">
        <v>84</v>
      </c>
      <c r="B17" s="184"/>
      <c r="C17" s="183"/>
      <c r="D17" s="184"/>
      <c r="E17" s="8"/>
    </row>
    <row r="18" spans="1:5" ht="18.75" x14ac:dyDescent="0.3">
      <c r="A18" s="60" t="s">
        <v>85</v>
      </c>
      <c r="B18" s="184"/>
      <c r="C18" s="183"/>
      <c r="D18" s="184"/>
      <c r="E18" s="8"/>
    </row>
    <row r="19" spans="1:5" ht="18.75" x14ac:dyDescent="0.3">
      <c r="A19" s="63" t="s">
        <v>249</v>
      </c>
      <c r="B19" s="185"/>
      <c r="C19" s="183"/>
      <c r="D19" s="185"/>
      <c r="E19" s="8"/>
    </row>
    <row r="20" spans="1:5" ht="18.75" x14ac:dyDescent="0.3">
      <c r="A20" s="63" t="s">
        <v>254</v>
      </c>
      <c r="B20" s="182">
        <v>-11870942</v>
      </c>
      <c r="C20" s="183"/>
      <c r="D20" s="199">
        <v>-3561987</v>
      </c>
      <c r="E20" s="8"/>
    </row>
    <row r="21" spans="1:5" ht="18.75" x14ac:dyDescent="0.3">
      <c r="A21" s="60" t="s">
        <v>86</v>
      </c>
      <c r="B21" s="184"/>
      <c r="C21" s="183"/>
      <c r="D21" s="184"/>
      <c r="E21" s="8"/>
    </row>
    <row r="22" spans="1:5" ht="18.75" x14ac:dyDescent="0.3">
      <c r="A22" s="63" t="s">
        <v>250</v>
      </c>
      <c r="B22" s="182">
        <v>-32233912</v>
      </c>
      <c r="C22" s="183"/>
      <c r="D22" s="184">
        <v>-18860818</v>
      </c>
      <c r="E22" s="8"/>
    </row>
    <row r="23" spans="1:5" ht="18.75" x14ac:dyDescent="0.3">
      <c r="A23" s="63" t="s">
        <v>251</v>
      </c>
      <c r="B23" s="182">
        <v>-3761124</v>
      </c>
      <c r="C23" s="183"/>
      <c r="D23" s="184">
        <v>-2982836</v>
      </c>
      <c r="E23" s="8"/>
    </row>
    <row r="24" spans="1:5" ht="18.75" x14ac:dyDescent="0.3">
      <c r="A24" s="63" t="s">
        <v>87</v>
      </c>
      <c r="B24" s="184"/>
      <c r="C24" s="183"/>
      <c r="D24" s="184"/>
      <c r="E24" s="8"/>
    </row>
    <row r="25" spans="1:5" ht="18.75" x14ac:dyDescent="0.3">
      <c r="A25" s="60" t="s">
        <v>10</v>
      </c>
      <c r="B25" s="184"/>
      <c r="C25" s="183"/>
      <c r="D25" s="184"/>
      <c r="E25" s="8"/>
    </row>
    <row r="26" spans="1:5" ht="18.75" x14ac:dyDescent="0.3">
      <c r="A26" s="60" t="s">
        <v>252</v>
      </c>
      <c r="B26" s="182">
        <v>-4414571</v>
      </c>
      <c r="C26" s="183"/>
      <c r="D26" s="184">
        <v>-1813216</v>
      </c>
      <c r="E26" s="8"/>
    </row>
    <row r="27" spans="1:5" ht="18.75" x14ac:dyDescent="0.3">
      <c r="A27" s="60" t="s">
        <v>275</v>
      </c>
      <c r="B27" s="182">
        <v>-10834306</v>
      </c>
      <c r="C27" s="183"/>
      <c r="D27" s="185">
        <f>-(6782112+74500+10000+1782000)</f>
        <v>-8648612</v>
      </c>
      <c r="E27" s="8"/>
    </row>
    <row r="28" spans="1:5" ht="18.75" x14ac:dyDescent="0.3">
      <c r="A28" s="60" t="s">
        <v>88</v>
      </c>
      <c r="B28" s="182">
        <v>127</v>
      </c>
      <c r="C28" s="183"/>
      <c r="D28" s="184"/>
      <c r="E28" s="8"/>
    </row>
    <row r="29" spans="1:5" ht="15" customHeight="1" x14ac:dyDescent="0.3">
      <c r="A29" s="63" t="s">
        <v>89</v>
      </c>
      <c r="B29" s="184"/>
      <c r="C29" s="183"/>
      <c r="D29" s="184"/>
      <c r="E29" s="8"/>
    </row>
    <row r="30" spans="1:5" ht="15" customHeight="1" x14ac:dyDescent="0.3">
      <c r="A30" s="63" t="s">
        <v>90</v>
      </c>
      <c r="B30" s="184"/>
      <c r="C30" s="183"/>
      <c r="D30" s="184"/>
      <c r="E30" s="8"/>
    </row>
    <row r="31" spans="1:5" ht="15" customHeight="1" x14ac:dyDescent="0.3">
      <c r="A31" s="63" t="s">
        <v>91</v>
      </c>
      <c r="B31" s="184"/>
      <c r="C31" s="183"/>
      <c r="D31" s="184"/>
      <c r="E31" s="8"/>
    </row>
    <row r="32" spans="1:5" ht="15" customHeight="1" x14ac:dyDescent="0.3">
      <c r="A32" s="63" t="s">
        <v>92</v>
      </c>
      <c r="B32" s="184"/>
      <c r="C32" s="183"/>
      <c r="D32" s="184"/>
      <c r="E32" s="8"/>
    </row>
    <row r="33" spans="1:5" ht="15" customHeight="1" x14ac:dyDescent="0.3">
      <c r="A33" s="63" t="s">
        <v>93</v>
      </c>
      <c r="B33" s="184"/>
      <c r="C33" s="183"/>
      <c r="D33" s="184"/>
      <c r="E33" s="8"/>
    </row>
    <row r="34" spans="1:5" ht="15" customHeight="1" x14ac:dyDescent="0.3">
      <c r="A34" s="63" t="s">
        <v>94</v>
      </c>
      <c r="B34" s="184"/>
      <c r="C34" s="183"/>
      <c r="D34" s="184"/>
      <c r="E34" s="8"/>
    </row>
    <row r="35" spans="1:5" ht="15" customHeight="1" x14ac:dyDescent="0.3">
      <c r="A35" s="63" t="s">
        <v>263</v>
      </c>
      <c r="B35" s="184"/>
      <c r="C35" s="183"/>
      <c r="D35" s="184">
        <v>87</v>
      </c>
      <c r="E35" s="8"/>
    </row>
    <row r="36" spans="1:5" ht="18.75" x14ac:dyDescent="0.3">
      <c r="A36" s="60" t="s">
        <v>95</v>
      </c>
      <c r="B36" s="184"/>
      <c r="C36" s="183"/>
      <c r="D36" s="184"/>
      <c r="E36" s="8"/>
    </row>
    <row r="37" spans="1:5" ht="18.75" x14ac:dyDescent="0.3">
      <c r="A37" s="60" t="s">
        <v>96</v>
      </c>
      <c r="B37" s="184"/>
      <c r="C37" s="183"/>
      <c r="D37" s="184"/>
      <c r="E37" s="8"/>
    </row>
    <row r="38" spans="1:5" ht="18.75" x14ac:dyDescent="0.3">
      <c r="A38" s="63" t="s">
        <v>97</v>
      </c>
      <c r="B38" s="182">
        <v>-37467</v>
      </c>
      <c r="C38" s="183"/>
      <c r="D38" s="184">
        <v>-39503</v>
      </c>
      <c r="E38" s="8"/>
    </row>
    <row r="39" spans="1:5" ht="18.75" x14ac:dyDescent="0.3">
      <c r="A39" s="63" t="s">
        <v>98</v>
      </c>
      <c r="B39" s="184"/>
      <c r="C39" s="183"/>
      <c r="D39" s="184"/>
      <c r="E39" s="8"/>
    </row>
    <row r="40" spans="1:5" ht="18.75" x14ac:dyDescent="0.3">
      <c r="A40" s="63" t="s">
        <v>99</v>
      </c>
      <c r="B40" s="182">
        <v>-3487221</v>
      </c>
      <c r="C40" s="183"/>
      <c r="D40" s="185">
        <v>-1991381</v>
      </c>
      <c r="E40" s="8"/>
    </row>
    <row r="41" spans="1:5" ht="18.75" x14ac:dyDescent="0.3">
      <c r="A41" s="60" t="s">
        <v>100</v>
      </c>
      <c r="B41" s="184"/>
      <c r="C41" s="183"/>
      <c r="D41" s="184"/>
      <c r="E41" s="8"/>
    </row>
    <row r="42" spans="1:5" ht="18.75" x14ac:dyDescent="0.3">
      <c r="A42" s="60" t="s">
        <v>101</v>
      </c>
      <c r="B42" s="184"/>
      <c r="C42" s="183"/>
      <c r="D42" s="184"/>
      <c r="E42" s="8"/>
    </row>
    <row r="43" spans="1:5" ht="18.75" x14ac:dyDescent="0.3">
      <c r="A43" s="60" t="s">
        <v>102</v>
      </c>
      <c r="B43" s="186">
        <f>SUM(B10:B42)</f>
        <v>7099586</v>
      </c>
      <c r="C43" s="187"/>
      <c r="D43" s="186">
        <f>SUM(D10:D42)</f>
        <v>539865</v>
      </c>
      <c r="E43" s="9"/>
    </row>
    <row r="44" spans="1:5" ht="18.75" x14ac:dyDescent="0.3">
      <c r="A44" s="60" t="s">
        <v>103</v>
      </c>
      <c r="B44" s="188"/>
      <c r="C44" s="187"/>
      <c r="D44" s="188"/>
      <c r="E44" s="9"/>
    </row>
    <row r="45" spans="1:5" ht="18.75" x14ac:dyDescent="0.3">
      <c r="A45" s="63" t="s">
        <v>104</v>
      </c>
      <c r="B45" s="182">
        <v>-2684325</v>
      </c>
      <c r="C45" s="183"/>
      <c r="D45" s="185">
        <v>-349780</v>
      </c>
      <c r="E45" s="8"/>
    </row>
    <row r="46" spans="1:5" ht="18.75" x14ac:dyDescent="0.3">
      <c r="A46" s="63" t="s">
        <v>105</v>
      </c>
      <c r="B46" s="184"/>
      <c r="C46" s="183"/>
      <c r="D46" s="184"/>
      <c r="E46" s="8"/>
    </row>
    <row r="47" spans="1:5" ht="18.75" x14ac:dyDescent="0.3">
      <c r="A47" s="63" t="s">
        <v>106</v>
      </c>
      <c r="B47" s="184"/>
      <c r="C47" s="183"/>
      <c r="D47" s="184"/>
      <c r="E47" s="8"/>
    </row>
    <row r="48" spans="1:5" ht="18.75" x14ac:dyDescent="0.3">
      <c r="A48" s="60" t="s">
        <v>107</v>
      </c>
      <c r="B48" s="186">
        <f>B43+B45</f>
        <v>4415261</v>
      </c>
      <c r="C48" s="187"/>
      <c r="D48" s="186">
        <f>D43+D45</f>
        <v>190085</v>
      </c>
      <c r="E48" s="9"/>
    </row>
    <row r="49" spans="1:5" ht="19.5" thickBot="1" x14ac:dyDescent="0.35">
      <c r="A49" s="67"/>
      <c r="B49" s="189"/>
      <c r="C49" s="190"/>
      <c r="D49" s="189"/>
      <c r="E49" s="10"/>
    </row>
    <row r="50" spans="1:5" ht="19.5" thickTop="1" x14ac:dyDescent="0.3">
      <c r="A50" s="4" t="s">
        <v>108</v>
      </c>
      <c r="B50" s="191"/>
      <c r="C50" s="192"/>
      <c r="D50" s="191"/>
      <c r="E50" s="10"/>
    </row>
    <row r="51" spans="1:5" ht="18.75" x14ac:dyDescent="0.3">
      <c r="A51" s="63" t="s">
        <v>109</v>
      </c>
      <c r="B51" s="191">
        <v>0</v>
      </c>
      <c r="C51" s="192"/>
      <c r="D51" s="191"/>
      <c r="E51" s="8"/>
    </row>
    <row r="52" spans="1:5" ht="18.75" x14ac:dyDescent="0.3">
      <c r="A52" s="63" t="s">
        <v>110</v>
      </c>
      <c r="B52" s="191"/>
      <c r="C52" s="192"/>
      <c r="D52" s="191"/>
      <c r="E52" s="8"/>
    </row>
    <row r="53" spans="1:5" ht="18.75" x14ac:dyDescent="0.3">
      <c r="A53" s="63" t="s">
        <v>111</v>
      </c>
      <c r="B53" s="191"/>
      <c r="C53" s="192"/>
      <c r="D53" s="191"/>
      <c r="E53" s="7"/>
    </row>
    <row r="54" spans="1:5" ht="15" customHeight="1" x14ac:dyDescent="0.3">
      <c r="A54" s="63" t="s">
        <v>112</v>
      </c>
      <c r="B54" s="191"/>
      <c r="C54" s="192"/>
      <c r="D54" s="191"/>
      <c r="E54" s="11"/>
    </row>
    <row r="55" spans="1:5" ht="18.75" x14ac:dyDescent="0.3">
      <c r="A55" s="63" t="s">
        <v>113</v>
      </c>
      <c r="B55" s="191"/>
      <c r="C55" s="192"/>
      <c r="D55" s="191"/>
      <c r="E55" s="12"/>
    </row>
    <row r="56" spans="1:5" ht="18.75" x14ac:dyDescent="0.25">
      <c r="A56" s="4" t="s">
        <v>114</v>
      </c>
      <c r="B56" s="193">
        <v>0</v>
      </c>
      <c r="C56" s="194"/>
      <c r="D56" s="193">
        <v>0</v>
      </c>
      <c r="E56" s="11"/>
    </row>
    <row r="57" spans="1:5" ht="18.75" x14ac:dyDescent="0.3">
      <c r="A57" s="68"/>
      <c r="B57" s="195"/>
      <c r="C57" s="196"/>
      <c r="D57" s="195"/>
      <c r="E57" s="11"/>
    </row>
    <row r="58" spans="1:5" ht="19.5" thickBot="1" x14ac:dyDescent="0.35">
      <c r="A58" s="4" t="s">
        <v>115</v>
      </c>
      <c r="B58" s="197">
        <f>B48+B56</f>
        <v>4415261</v>
      </c>
      <c r="C58" s="198"/>
      <c r="D58" s="197">
        <f>D48+D56</f>
        <v>190085</v>
      </c>
      <c r="E58" s="11"/>
    </row>
    <row r="59" spans="1:5" ht="15.75" thickTop="1" x14ac:dyDescent="0.25">
      <c r="A59" s="68"/>
      <c r="B59" s="179"/>
      <c r="C59" s="69"/>
      <c r="D59" s="179"/>
      <c r="E59" s="11"/>
    </row>
    <row r="60" spans="1:5" x14ac:dyDescent="0.25">
      <c r="A60" s="70" t="s">
        <v>116</v>
      </c>
      <c r="B60" s="179"/>
      <c r="C60" s="69"/>
      <c r="D60" s="179"/>
      <c r="E60" s="13"/>
    </row>
    <row r="61" spans="1:5" x14ac:dyDescent="0.25">
      <c r="A61" s="68" t="s">
        <v>117</v>
      </c>
      <c r="B61" s="178"/>
      <c r="C61" s="8"/>
      <c r="D61" s="178"/>
      <c r="E61" s="13"/>
    </row>
    <row r="62" spans="1:5" x14ac:dyDescent="0.25">
      <c r="A62" s="68" t="s">
        <v>118</v>
      </c>
      <c r="B62" s="178"/>
      <c r="C62" s="8"/>
      <c r="D62" s="178"/>
      <c r="E62" s="13"/>
    </row>
    <row r="63" spans="1:5" x14ac:dyDescent="0.25">
      <c r="A63" s="71"/>
      <c r="B63" s="180"/>
      <c r="C63" s="13"/>
      <c r="D63" s="180"/>
      <c r="E63" s="13"/>
    </row>
    <row r="64" spans="1:5" x14ac:dyDescent="0.25">
      <c r="A64" s="71"/>
      <c r="B64" s="180"/>
      <c r="C64" s="13"/>
      <c r="D64" s="180"/>
      <c r="E64" s="13"/>
    </row>
    <row r="65" spans="1:5" x14ac:dyDescent="0.25">
      <c r="A65" s="14" t="s">
        <v>119</v>
      </c>
      <c r="B65" s="180"/>
      <c r="C65" s="13"/>
      <c r="D65" s="180"/>
      <c r="E65" s="13"/>
    </row>
    <row r="66" spans="1:5" x14ac:dyDescent="0.25">
      <c r="A66" s="72"/>
      <c r="B66" s="181"/>
      <c r="C66" s="15"/>
      <c r="D66" s="181"/>
      <c r="E66" s="15"/>
    </row>
  </sheetData>
  <pageMargins left="0.70866141732283472" right="0.70866141732283472" top="0.74803149606299213" bottom="0.74803149606299213" header="0.31496062992125984" footer="0.31496062992125984"/>
  <pageSetup scale="62" fitToWidth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3"/>
  <sheetViews>
    <sheetView topLeftCell="A16" workbookViewId="0">
      <selection activeCell="G32" sqref="G32"/>
    </sheetView>
  </sheetViews>
  <sheetFormatPr defaultColWidth="9.140625" defaultRowHeight="15" x14ac:dyDescent="0.25"/>
  <cols>
    <col min="1" max="1" width="59.42578125" style="1" customWidth="1"/>
    <col min="2" max="2" width="12.7109375" style="21" customWidth="1"/>
    <col min="3" max="3" width="2.7109375" style="1" customWidth="1"/>
    <col min="4" max="4" width="13" style="1" customWidth="1"/>
    <col min="5" max="5" width="11.5703125" style="1" customWidth="1"/>
    <col min="6" max="16384" width="9.140625" style="1"/>
  </cols>
  <sheetData>
    <row r="1" spans="1:5" x14ac:dyDescent="0.25">
      <c r="A1" s="57" t="str">
        <f>'2.1-Pasqyra e Perform. (natyra)'!A1</f>
        <v>Pasqyrat financiare te vitit 2023</v>
      </c>
    </row>
    <row r="2" spans="1:5" x14ac:dyDescent="0.25">
      <c r="A2" s="57" t="str">
        <f>'2.1-Pasqyra e Perform. (natyra)'!A2</f>
        <v>E.B.S.  SHPK</v>
      </c>
    </row>
    <row r="3" spans="1:5" x14ac:dyDescent="0.25">
      <c r="A3" s="57" t="str">
        <f>'2.1-Pasqyra e Perform. (natyra)'!A3</f>
        <v>NIPT K72014002P</v>
      </c>
    </row>
    <row r="4" spans="1:5" x14ac:dyDescent="0.25">
      <c r="A4" s="57" t="str">
        <f>'2.1-Pasqyra e Perform. (natyra)'!A4</f>
        <v>Lek</v>
      </c>
    </row>
    <row r="5" spans="1:5" x14ac:dyDescent="0.25">
      <c r="A5" s="57" t="s">
        <v>0</v>
      </c>
      <c r="B5" s="59"/>
      <c r="C5" s="7"/>
      <c r="D5" s="7"/>
    </row>
    <row r="6" spans="1:5" x14ac:dyDescent="0.25">
      <c r="A6" s="58"/>
      <c r="B6" s="59"/>
      <c r="C6" s="7"/>
      <c r="D6" s="7"/>
    </row>
    <row r="7" spans="1:5" x14ac:dyDescent="0.25">
      <c r="A7" s="210"/>
      <c r="B7" s="152" t="s">
        <v>1</v>
      </c>
      <c r="C7" s="6"/>
      <c r="D7" s="6" t="s">
        <v>1</v>
      </c>
    </row>
    <row r="8" spans="1:5" ht="14.1" customHeight="1" x14ac:dyDescent="0.25">
      <c r="A8" s="210"/>
      <c r="B8" s="152" t="s">
        <v>2</v>
      </c>
      <c r="C8" s="6"/>
      <c r="D8" s="6" t="s">
        <v>3</v>
      </c>
    </row>
    <row r="9" spans="1:5" ht="14.1" customHeight="1" x14ac:dyDescent="0.25">
      <c r="A9" s="66"/>
      <c r="B9" s="59"/>
      <c r="C9" s="7"/>
      <c r="D9" s="7"/>
    </row>
    <row r="10" spans="1:5" ht="14.1" customHeight="1" x14ac:dyDescent="0.25">
      <c r="A10" s="60" t="s">
        <v>4</v>
      </c>
      <c r="B10" s="59"/>
      <c r="C10" s="73"/>
      <c r="D10" s="73"/>
    </row>
    <row r="11" spans="1:5" ht="14.1" customHeight="1" x14ac:dyDescent="0.25">
      <c r="A11" s="65" t="s">
        <v>5</v>
      </c>
      <c r="B11" s="159">
        <v>4415261</v>
      </c>
      <c r="C11" s="61"/>
      <c r="D11" s="61">
        <v>190085</v>
      </c>
      <c r="E11" s="19"/>
    </row>
    <row r="12" spans="1:5" ht="14.1" customHeight="1" x14ac:dyDescent="0.25">
      <c r="A12" s="74" t="s">
        <v>6</v>
      </c>
      <c r="C12" s="61"/>
      <c r="D12" s="61"/>
    </row>
    <row r="13" spans="1:5" ht="14.1" customHeight="1" x14ac:dyDescent="0.25">
      <c r="A13" s="75" t="s">
        <v>7</v>
      </c>
      <c r="C13" s="61"/>
      <c r="D13" s="61"/>
    </row>
    <row r="14" spans="1:5" ht="28.5" customHeight="1" x14ac:dyDescent="0.25">
      <c r="A14" s="75" t="s">
        <v>8</v>
      </c>
      <c r="C14" s="61"/>
      <c r="D14" s="61"/>
    </row>
    <row r="15" spans="1:5" x14ac:dyDescent="0.25">
      <c r="A15" s="76" t="s">
        <v>9</v>
      </c>
      <c r="B15" s="159">
        <v>4414571.0740373172</v>
      </c>
      <c r="C15" s="61"/>
      <c r="D15" s="21">
        <v>1813216</v>
      </c>
      <c r="E15" s="19"/>
    </row>
    <row r="16" spans="1:5" x14ac:dyDescent="0.25">
      <c r="A16" s="75" t="s">
        <v>10</v>
      </c>
      <c r="C16" s="61"/>
      <c r="D16" s="61"/>
    </row>
    <row r="17" spans="1:5" x14ac:dyDescent="0.25">
      <c r="A17" s="75" t="s">
        <v>11</v>
      </c>
    </row>
    <row r="18" spans="1:5" x14ac:dyDescent="0.25">
      <c r="A18" s="75" t="s">
        <v>12</v>
      </c>
    </row>
    <row r="19" spans="1:5" x14ac:dyDescent="0.25">
      <c r="A19" s="75" t="s">
        <v>13</v>
      </c>
      <c r="C19" s="61"/>
      <c r="D19" s="61"/>
    </row>
    <row r="20" spans="1:5" x14ac:dyDescent="0.25">
      <c r="A20" s="75" t="s">
        <v>14</v>
      </c>
      <c r="C20" s="61"/>
      <c r="D20" s="61"/>
    </row>
    <row r="21" spans="1:5" x14ac:dyDescent="0.25">
      <c r="A21" s="75" t="s">
        <v>15</v>
      </c>
      <c r="C21" s="61"/>
      <c r="D21" s="61"/>
    </row>
    <row r="22" spans="1:5" x14ac:dyDescent="0.25">
      <c r="A22" s="75" t="s">
        <v>16</v>
      </c>
      <c r="C22" s="61"/>
      <c r="D22" s="61"/>
    </row>
    <row r="23" spans="1:5" x14ac:dyDescent="0.25">
      <c r="A23" s="75" t="s">
        <v>16</v>
      </c>
      <c r="C23" s="61"/>
      <c r="D23" s="61"/>
    </row>
    <row r="24" spans="1:5" x14ac:dyDescent="0.25">
      <c r="A24" s="75"/>
      <c r="C24" s="61"/>
      <c r="D24" s="61"/>
    </row>
    <row r="25" spans="1:5" ht="14.1" customHeight="1" x14ac:dyDescent="0.25">
      <c r="A25" s="65" t="s">
        <v>17</v>
      </c>
      <c r="C25" s="61"/>
      <c r="D25" s="61"/>
    </row>
    <row r="26" spans="1:5" ht="14.1" customHeight="1" x14ac:dyDescent="0.25">
      <c r="A26" s="75" t="s">
        <v>18</v>
      </c>
      <c r="B26" s="159">
        <v>36106</v>
      </c>
      <c r="C26" s="61"/>
      <c r="D26" s="61"/>
    </row>
    <row r="27" spans="1:5" x14ac:dyDescent="0.25">
      <c r="A27" s="75" t="s">
        <v>19</v>
      </c>
      <c r="C27" s="61"/>
      <c r="D27" s="61"/>
    </row>
    <row r="28" spans="1:5" x14ac:dyDescent="0.25">
      <c r="A28" s="75" t="s">
        <v>20</v>
      </c>
      <c r="C28" s="61"/>
      <c r="D28" s="61"/>
    </row>
    <row r="29" spans="1:5" x14ac:dyDescent="0.25">
      <c r="A29" s="75" t="s">
        <v>16</v>
      </c>
      <c r="C29" s="61"/>
      <c r="D29" s="61"/>
    </row>
    <row r="30" spans="1:5" x14ac:dyDescent="0.25">
      <c r="A30" s="75"/>
      <c r="C30" s="61"/>
      <c r="D30" s="61"/>
    </row>
    <row r="31" spans="1:5" ht="14.1" customHeight="1" x14ac:dyDescent="0.25">
      <c r="A31" s="65" t="s">
        <v>21</v>
      </c>
      <c r="C31" s="61"/>
      <c r="D31" s="61"/>
    </row>
    <row r="32" spans="1:5" x14ac:dyDescent="0.25">
      <c r="A32" s="75" t="s">
        <v>22</v>
      </c>
      <c r="B32" s="159">
        <v>-367190</v>
      </c>
      <c r="C32" s="61"/>
      <c r="D32" s="61">
        <v>-9535110</v>
      </c>
      <c r="E32" s="19"/>
    </row>
    <row r="33" spans="1:5" ht="14.25" customHeight="1" x14ac:dyDescent="0.25">
      <c r="A33" s="75" t="s">
        <v>23</v>
      </c>
      <c r="C33" s="61"/>
      <c r="D33" s="61"/>
    </row>
    <row r="34" spans="1:5" ht="14.25" customHeight="1" x14ac:dyDescent="0.25">
      <c r="A34" s="75" t="s">
        <v>24</v>
      </c>
      <c r="B34" s="159">
        <v>2826414</v>
      </c>
      <c r="C34" s="61"/>
      <c r="D34" s="61">
        <v>290578</v>
      </c>
      <c r="E34" s="22"/>
    </row>
    <row r="35" spans="1:5" x14ac:dyDescent="0.25">
      <c r="A35" s="75" t="s">
        <v>25</v>
      </c>
      <c r="B35" s="159">
        <v>118383</v>
      </c>
      <c r="C35" s="61"/>
      <c r="D35" s="61">
        <v>1122511</v>
      </c>
      <c r="E35" s="19"/>
    </row>
    <row r="36" spans="1:5" ht="14.1" customHeight="1" x14ac:dyDescent="0.25">
      <c r="A36" s="75" t="s">
        <v>16</v>
      </c>
      <c r="B36" s="159">
        <v>578615</v>
      </c>
      <c r="C36" s="61"/>
      <c r="D36" s="61"/>
      <c r="E36" s="19"/>
    </row>
    <row r="37" spans="1:5" ht="29.25" x14ac:dyDescent="0.25">
      <c r="A37" s="60" t="s">
        <v>26</v>
      </c>
      <c r="B37" s="153">
        <f>SUM(B11:B36)</f>
        <v>12022160.074037317</v>
      </c>
      <c r="C37" s="62"/>
      <c r="D37" s="64">
        <f>SUM(D11:D36)</f>
        <v>-6118720</v>
      </c>
    </row>
    <row r="38" spans="1:5" x14ac:dyDescent="0.25">
      <c r="A38" s="77"/>
      <c r="B38" s="59"/>
      <c r="C38" s="61"/>
      <c r="D38" s="61"/>
    </row>
    <row r="39" spans="1:5" ht="29.25" x14ac:dyDescent="0.25">
      <c r="A39" s="60" t="s">
        <v>27</v>
      </c>
      <c r="B39" s="59"/>
      <c r="C39" s="61"/>
      <c r="D39" s="61"/>
    </row>
    <row r="40" spans="1:5" ht="14.1" customHeight="1" x14ac:dyDescent="0.25">
      <c r="A40" s="75" t="s">
        <v>28</v>
      </c>
      <c r="B40" s="159">
        <v>-3292534</v>
      </c>
      <c r="C40" s="61"/>
      <c r="D40" s="21">
        <v>-7111549</v>
      </c>
    </row>
    <row r="41" spans="1:5" x14ac:dyDescent="0.25">
      <c r="A41" s="75" t="s">
        <v>29</v>
      </c>
      <c r="B41" s="59">
        <v>50000</v>
      </c>
      <c r="C41" s="61"/>
      <c r="D41" s="61"/>
    </row>
    <row r="42" spans="1:5" ht="14.1" customHeight="1" x14ac:dyDescent="0.25">
      <c r="A42" s="75" t="s">
        <v>30</v>
      </c>
      <c r="B42" s="59"/>
      <c r="C42" s="61"/>
      <c r="D42" s="61"/>
    </row>
    <row r="43" spans="1:5" ht="30" x14ac:dyDescent="0.25">
      <c r="A43" s="75" t="s">
        <v>31</v>
      </c>
      <c r="B43" s="59"/>
      <c r="C43" s="61"/>
      <c r="D43" s="61"/>
    </row>
    <row r="44" spans="1:5" x14ac:dyDescent="0.25">
      <c r="A44" s="75" t="s">
        <v>32</v>
      </c>
      <c r="C44" s="61"/>
      <c r="D44" s="21"/>
    </row>
    <row r="45" spans="1:5" x14ac:dyDescent="0.25">
      <c r="A45" s="75" t="s">
        <v>33</v>
      </c>
      <c r="B45" s="59"/>
      <c r="C45" s="61"/>
      <c r="D45" s="61"/>
    </row>
    <row r="46" spans="1:5" x14ac:dyDescent="0.25">
      <c r="A46" s="75" t="s">
        <v>34</v>
      </c>
      <c r="B46" s="59"/>
      <c r="C46" s="61"/>
      <c r="D46" s="61"/>
    </row>
    <row r="47" spans="1:5" ht="14.1" customHeight="1" x14ac:dyDescent="0.25">
      <c r="A47" s="75" t="s">
        <v>35</v>
      </c>
      <c r="B47" s="59"/>
      <c r="C47" s="61"/>
      <c r="D47" s="61"/>
    </row>
    <row r="48" spans="1:5" ht="14.1" customHeight="1" x14ac:dyDescent="0.25">
      <c r="A48" s="75" t="s">
        <v>16</v>
      </c>
      <c r="B48" s="59"/>
      <c r="C48" s="61"/>
      <c r="D48" s="61"/>
    </row>
    <row r="49" spans="1:4" ht="14.1" customHeight="1" x14ac:dyDescent="0.25">
      <c r="A49" s="60" t="s">
        <v>36</v>
      </c>
      <c r="B49" s="153">
        <f>SUM(B40:B48)</f>
        <v>-3242534</v>
      </c>
      <c r="C49" s="62"/>
      <c r="D49" s="64">
        <f>SUM(D40:D48)</f>
        <v>-7111549</v>
      </c>
    </row>
    <row r="50" spans="1:4" ht="14.1" customHeight="1" x14ac:dyDescent="0.25">
      <c r="A50" s="77"/>
      <c r="B50" s="59"/>
      <c r="C50" s="61"/>
      <c r="D50" s="61"/>
    </row>
    <row r="51" spans="1:4" ht="14.1" customHeight="1" x14ac:dyDescent="0.25">
      <c r="A51" s="60" t="s">
        <v>37</v>
      </c>
      <c r="B51" s="59"/>
      <c r="C51" s="61"/>
      <c r="D51" s="61"/>
    </row>
    <row r="52" spans="1:4" ht="14.1" customHeight="1" x14ac:dyDescent="0.25">
      <c r="A52" s="75" t="s">
        <v>38</v>
      </c>
      <c r="B52" s="59"/>
      <c r="C52" s="61"/>
      <c r="D52" s="61"/>
    </row>
    <row r="53" spans="1:4" ht="14.1" customHeight="1" x14ac:dyDescent="0.25">
      <c r="A53" s="75" t="s">
        <v>39</v>
      </c>
      <c r="B53" s="59"/>
      <c r="C53" s="61"/>
      <c r="D53" s="61"/>
    </row>
    <row r="54" spans="1:4" ht="14.1" customHeight="1" x14ac:dyDescent="0.25">
      <c r="A54" s="75" t="s">
        <v>40</v>
      </c>
      <c r="B54" s="159">
        <v>178436</v>
      </c>
      <c r="C54" s="61"/>
      <c r="D54" s="61"/>
    </row>
    <row r="55" spans="1:4" ht="14.1" customHeight="1" x14ac:dyDescent="0.25">
      <c r="A55" s="75" t="s">
        <v>41</v>
      </c>
      <c r="B55" s="59"/>
      <c r="C55" s="61"/>
      <c r="D55" s="61"/>
    </row>
    <row r="56" spans="1:4" ht="14.1" customHeight="1" x14ac:dyDescent="0.25">
      <c r="A56" s="75" t="s">
        <v>42</v>
      </c>
      <c r="B56" s="59"/>
      <c r="C56" s="61"/>
      <c r="D56" s="61"/>
    </row>
    <row r="57" spans="1:4" ht="14.1" customHeight="1" x14ac:dyDescent="0.25">
      <c r="A57" s="75" t="s">
        <v>43</v>
      </c>
      <c r="B57" s="59"/>
      <c r="C57" s="61"/>
      <c r="D57" s="61"/>
    </row>
    <row r="58" spans="1:4" ht="14.1" customHeight="1" x14ac:dyDescent="0.25">
      <c r="A58" s="75" t="s">
        <v>44</v>
      </c>
      <c r="B58" s="59"/>
      <c r="C58" s="61"/>
      <c r="D58" s="61"/>
    </row>
    <row r="59" spans="1:4" ht="14.1" customHeight="1" x14ac:dyDescent="0.25">
      <c r="A59" s="75" t="s">
        <v>45</v>
      </c>
      <c r="B59" s="59"/>
      <c r="C59" s="61"/>
      <c r="D59" s="61"/>
    </row>
    <row r="60" spans="1:4" ht="15" customHeight="1" x14ac:dyDescent="0.25">
      <c r="A60" s="75" t="s">
        <v>46</v>
      </c>
      <c r="B60" s="59"/>
      <c r="C60" s="61"/>
      <c r="D60" s="61"/>
    </row>
    <row r="61" spans="1:4" ht="14.1" customHeight="1" x14ac:dyDescent="0.25">
      <c r="A61" s="75" t="s">
        <v>47</v>
      </c>
      <c r="B61" s="59"/>
      <c r="C61" s="61"/>
      <c r="D61" s="61"/>
    </row>
    <row r="62" spans="1:4" ht="14.1" customHeight="1" x14ac:dyDescent="0.25">
      <c r="A62" s="75" t="s">
        <v>48</v>
      </c>
      <c r="C62" s="61"/>
      <c r="D62" s="21"/>
    </row>
    <row r="63" spans="1:4" ht="14.1" customHeight="1" x14ac:dyDescent="0.25">
      <c r="A63" s="75" t="s">
        <v>212</v>
      </c>
      <c r="B63" s="59"/>
      <c r="C63" s="61"/>
      <c r="D63" s="61"/>
    </row>
    <row r="64" spans="1:4" ht="14.1" customHeight="1" x14ac:dyDescent="0.25">
      <c r="A64" s="60" t="s">
        <v>49</v>
      </c>
      <c r="B64" s="154">
        <f>SUM(B52:B63)</f>
        <v>178436</v>
      </c>
      <c r="C64" s="62"/>
      <c r="D64" s="78">
        <f>SUM(D52:D63)</f>
        <v>0</v>
      </c>
    </row>
    <row r="65" spans="1:5" ht="14.1" customHeight="1" x14ac:dyDescent="0.25">
      <c r="A65" s="77"/>
      <c r="B65" s="155"/>
      <c r="C65" s="61"/>
      <c r="D65" s="79"/>
    </row>
    <row r="66" spans="1:5" ht="14.1" customHeight="1" x14ac:dyDescent="0.25">
      <c r="A66" s="60" t="s">
        <v>50</v>
      </c>
      <c r="B66" s="156">
        <f>B37+B49+B64</f>
        <v>8958062.0740373172</v>
      </c>
      <c r="C66" s="62"/>
      <c r="D66" s="80">
        <f>D37+D49+D64</f>
        <v>-13230269</v>
      </c>
    </row>
    <row r="67" spans="1:5" x14ac:dyDescent="0.25">
      <c r="A67" s="81" t="s">
        <v>51</v>
      </c>
      <c r="B67" s="59">
        <f>D70</f>
        <v>38401001</v>
      </c>
      <c r="C67" s="61"/>
      <c r="D67" s="61">
        <v>51562408</v>
      </c>
      <c r="E67" s="19"/>
    </row>
    <row r="68" spans="1:5" x14ac:dyDescent="0.25">
      <c r="A68" s="81" t="s">
        <v>52</v>
      </c>
      <c r="B68" s="59"/>
      <c r="C68" s="61"/>
      <c r="D68" s="61"/>
    </row>
    <row r="69" spans="1:5" x14ac:dyDescent="0.25">
      <c r="A69" s="158" t="s">
        <v>262</v>
      </c>
      <c r="B69" s="59"/>
      <c r="C69" s="61"/>
      <c r="D69" s="61">
        <v>68862</v>
      </c>
    </row>
    <row r="70" spans="1:5" ht="15.75" thickBot="1" x14ac:dyDescent="0.3">
      <c r="A70" s="82" t="s">
        <v>53</v>
      </c>
      <c r="B70" s="157">
        <f>SUM(B66:B69)</f>
        <v>47359063.074037313</v>
      </c>
      <c r="C70" s="83"/>
      <c r="D70" s="83">
        <f>SUM(D66:D69)</f>
        <v>38401001</v>
      </c>
    </row>
    <row r="71" spans="1:5" ht="15.75" thickTop="1" x14ac:dyDescent="0.25"/>
    <row r="72" spans="1:5" x14ac:dyDescent="0.25">
      <c r="A72" s="1" t="s">
        <v>258</v>
      </c>
      <c r="B72" s="159">
        <v>47359063</v>
      </c>
      <c r="D72" s="159">
        <v>38401001</v>
      </c>
    </row>
    <row r="73" spans="1:5" x14ac:dyDescent="0.25">
      <c r="A73" s="162" t="s">
        <v>54</v>
      </c>
      <c r="B73" s="163">
        <f>B70-B72</f>
        <v>7.4037313461303711E-2</v>
      </c>
      <c r="C73" s="3"/>
      <c r="D73" s="20">
        <f>D70-D72</f>
        <v>0</v>
      </c>
      <c r="E73" s="2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6"/>
  <sheetViews>
    <sheetView topLeftCell="A28" workbookViewId="0">
      <selection activeCell="E50" sqref="E50"/>
    </sheetView>
  </sheetViews>
  <sheetFormatPr defaultColWidth="9.140625" defaultRowHeight="15" x14ac:dyDescent="0.25"/>
  <cols>
    <col min="1" max="1" width="52.5703125" style="84" customWidth="1"/>
    <col min="2" max="2" width="12" style="84" customWidth="1"/>
    <col min="3" max="3" width="5.7109375" style="84" customWidth="1"/>
    <col min="4" max="4" width="4.7109375" style="84" customWidth="1"/>
    <col min="5" max="5" width="12.28515625" style="85" customWidth="1"/>
    <col min="6" max="6" width="5.28515625" style="84" customWidth="1"/>
    <col min="7" max="7" width="13.140625" style="84" customWidth="1"/>
    <col min="8" max="8" width="12.85546875" style="84" customWidth="1"/>
    <col min="9" max="9" width="13.42578125" style="84" customWidth="1"/>
    <col min="10" max="10" width="5.28515625" style="84" customWidth="1"/>
    <col min="11" max="11" width="11.7109375" style="84" customWidth="1"/>
    <col min="12" max="16384" width="9.140625" style="84"/>
  </cols>
  <sheetData>
    <row r="1" spans="1:12" x14ac:dyDescent="0.25">
      <c r="A1" s="57" t="str">
        <f>'2.1-Pasqyra e Perform. (natyra)'!A1</f>
        <v>Pasqyrat financiare te vitit 2023</v>
      </c>
    </row>
    <row r="2" spans="1:12" x14ac:dyDescent="0.25">
      <c r="A2" s="57" t="str">
        <f>'2.1-Pasqyra e Perform. (natyra)'!A2</f>
        <v>E.B.S.  SHPK</v>
      </c>
    </row>
    <row r="3" spans="1:12" x14ac:dyDescent="0.25">
      <c r="A3" s="57" t="str">
        <f>'2.1-Pasqyra e Perform. (natyra)'!A3</f>
        <v>NIPT K72014002P</v>
      </c>
    </row>
    <row r="4" spans="1:12" x14ac:dyDescent="0.25">
      <c r="A4" s="57" t="str">
        <f>'2.1-Pasqyra e Perform. (natyra)'!A4</f>
        <v>Lek</v>
      </c>
    </row>
    <row r="5" spans="1:12" x14ac:dyDescent="0.25">
      <c r="A5" s="57" t="s">
        <v>55</v>
      </c>
    </row>
    <row r="6" spans="1:12" x14ac:dyDescent="0.25">
      <c r="A6" s="139"/>
    </row>
    <row r="7" spans="1:12" ht="71.25" customHeight="1" x14ac:dyDescent="0.25">
      <c r="A7" s="140"/>
      <c r="B7" s="141" t="s">
        <v>56</v>
      </c>
      <c r="C7" s="141" t="s">
        <v>57</v>
      </c>
      <c r="D7" s="141" t="s">
        <v>58</v>
      </c>
      <c r="E7" s="142" t="s">
        <v>59</v>
      </c>
      <c r="F7" s="141" t="s">
        <v>60</v>
      </c>
      <c r="G7" s="141" t="s">
        <v>61</v>
      </c>
      <c r="H7" s="141" t="s">
        <v>62</v>
      </c>
      <c r="I7" s="141" t="s">
        <v>63</v>
      </c>
      <c r="J7" s="141" t="s">
        <v>64</v>
      </c>
      <c r="K7" s="141" t="s">
        <v>63</v>
      </c>
      <c r="L7" s="4"/>
    </row>
    <row r="8" spans="1:12" x14ac:dyDescent="0.25">
      <c r="A8" s="143"/>
      <c r="B8" s="4"/>
      <c r="E8" s="144"/>
      <c r="F8" s="145"/>
      <c r="G8" s="145"/>
      <c r="H8" s="146"/>
      <c r="I8" s="146"/>
      <c r="J8" s="146"/>
    </row>
    <row r="9" spans="1:12" x14ac:dyDescent="0.25">
      <c r="A9" s="147"/>
      <c r="B9" s="115"/>
      <c r="C9" s="115"/>
      <c r="D9" s="115"/>
      <c r="E9" s="116"/>
      <c r="F9" s="117"/>
      <c r="G9" s="117"/>
      <c r="H9" s="118"/>
      <c r="I9" s="118"/>
      <c r="J9" s="118"/>
      <c r="K9" s="118"/>
    </row>
    <row r="10" spans="1:12" ht="15.75" thickBot="1" x14ac:dyDescent="0.3">
      <c r="A10" s="148" t="s">
        <v>271</v>
      </c>
      <c r="B10" s="119">
        <v>56195100</v>
      </c>
      <c r="C10" s="119">
        <v>0</v>
      </c>
      <c r="D10" s="119">
        <v>0</v>
      </c>
      <c r="E10" s="149">
        <v>12401618</v>
      </c>
      <c r="F10" s="119">
        <v>0</v>
      </c>
      <c r="G10" s="119">
        <v>0</v>
      </c>
      <c r="H10" s="119">
        <v>10717255</v>
      </c>
      <c r="I10" s="121">
        <f>SUM(B10:H10)</f>
        <v>79313973</v>
      </c>
      <c r="J10" s="119">
        <v>0</v>
      </c>
      <c r="K10" s="121">
        <f>SUM(I10:J10)</f>
        <v>79313973</v>
      </c>
    </row>
    <row r="11" spans="1:12" ht="15.75" thickTop="1" x14ac:dyDescent="0.25">
      <c r="A11" s="150" t="s">
        <v>65</v>
      </c>
      <c r="B11" s="115"/>
      <c r="C11" s="115"/>
      <c r="D11" s="115"/>
      <c r="E11" s="120"/>
      <c r="F11" s="115"/>
      <c r="G11" s="115"/>
      <c r="H11" s="118"/>
      <c r="I11" s="118">
        <f>SUM(B11:H11)</f>
        <v>0</v>
      </c>
      <c r="J11" s="115"/>
      <c r="K11" s="115">
        <f>SUM(I11:J11)</f>
        <v>0</v>
      </c>
    </row>
    <row r="12" spans="1:12" x14ac:dyDescent="0.25">
      <c r="A12" s="148" t="s">
        <v>272</v>
      </c>
      <c r="B12" s="121">
        <f>SUM(B10:B11)</f>
        <v>56195100</v>
      </c>
      <c r="C12" s="121">
        <f t="shared" ref="C12:J12" si="0">SUM(C10:C11)</f>
        <v>0</v>
      </c>
      <c r="D12" s="121">
        <f t="shared" si="0"/>
        <v>0</v>
      </c>
      <c r="E12" s="122">
        <f t="shared" si="0"/>
        <v>12401618</v>
      </c>
      <c r="F12" s="121">
        <f t="shared" si="0"/>
        <v>0</v>
      </c>
      <c r="G12" s="121">
        <f t="shared" si="0"/>
        <v>0</v>
      </c>
      <c r="H12" s="121">
        <f t="shared" si="0"/>
        <v>10717255</v>
      </c>
      <c r="I12" s="121">
        <f>SUM(B12:H12)</f>
        <v>79313973</v>
      </c>
      <c r="J12" s="121">
        <f t="shared" si="0"/>
        <v>0</v>
      </c>
      <c r="K12" s="121">
        <f>SUM(I12:J12)</f>
        <v>79313973</v>
      </c>
    </row>
    <row r="13" spans="1:12" ht="16.5" customHeight="1" x14ac:dyDescent="0.25">
      <c r="A13" s="86" t="s">
        <v>66</v>
      </c>
      <c r="B13" s="115"/>
      <c r="C13" s="115"/>
      <c r="D13" s="115"/>
      <c r="E13" s="120"/>
      <c r="F13" s="115"/>
      <c r="G13" s="115"/>
      <c r="H13" s="118"/>
      <c r="I13" s="118">
        <f t="shared" ref="I13:I37" si="1">SUM(B13:H13)</f>
        <v>0</v>
      </c>
      <c r="J13" s="118"/>
      <c r="K13" s="115">
        <f t="shared" ref="K13:K35" si="2">SUM(I13:J13)</f>
        <v>0</v>
      </c>
    </row>
    <row r="14" spans="1:12" x14ac:dyDescent="0.25">
      <c r="A14" s="87" t="s">
        <v>273</v>
      </c>
      <c r="B14" s="118"/>
      <c r="C14" s="118"/>
      <c r="D14" s="118"/>
      <c r="E14" s="123"/>
      <c r="F14" s="118"/>
      <c r="G14" s="118"/>
      <c r="H14" s="118">
        <v>190085</v>
      </c>
      <c r="I14" s="118">
        <f t="shared" si="1"/>
        <v>190085</v>
      </c>
      <c r="J14" s="118"/>
      <c r="K14" s="118">
        <f t="shared" si="2"/>
        <v>190085</v>
      </c>
    </row>
    <row r="15" spans="1:12" x14ac:dyDescent="0.25">
      <c r="A15" s="87" t="s">
        <v>67</v>
      </c>
      <c r="B15" s="118"/>
      <c r="C15" s="118"/>
      <c r="D15" s="118"/>
      <c r="E15" s="151"/>
      <c r="F15" s="118"/>
      <c r="G15" s="118"/>
      <c r="H15" s="118">
        <v>0</v>
      </c>
      <c r="I15" s="118">
        <f t="shared" si="1"/>
        <v>0</v>
      </c>
      <c r="J15" s="118"/>
      <c r="K15" s="118">
        <f t="shared" si="2"/>
        <v>0</v>
      </c>
    </row>
    <row r="16" spans="1:12" ht="30" x14ac:dyDescent="0.25">
      <c r="A16" s="87" t="s">
        <v>68</v>
      </c>
      <c r="B16" s="118"/>
      <c r="C16" s="118"/>
      <c r="D16" s="118"/>
      <c r="E16" s="123"/>
      <c r="F16" s="118"/>
      <c r="G16" s="118"/>
      <c r="H16" s="118"/>
      <c r="I16" s="118">
        <f t="shared" si="1"/>
        <v>0</v>
      </c>
      <c r="J16" s="118"/>
      <c r="K16" s="118">
        <f t="shared" si="2"/>
        <v>0</v>
      </c>
    </row>
    <row r="17" spans="1:11" x14ac:dyDescent="0.25">
      <c r="A17" s="86" t="s">
        <v>69</v>
      </c>
      <c r="B17" s="124">
        <f>SUM(B13:B16)</f>
        <v>0</v>
      </c>
      <c r="C17" s="124">
        <f t="shared" ref="C17:J17" si="3">SUM(C13:C16)</f>
        <v>0</v>
      </c>
      <c r="D17" s="124">
        <f t="shared" si="3"/>
        <v>0</v>
      </c>
      <c r="E17" s="125">
        <f>E14</f>
        <v>0</v>
      </c>
      <c r="F17" s="124">
        <f t="shared" si="3"/>
        <v>0</v>
      </c>
      <c r="G17" s="124">
        <f t="shared" si="3"/>
        <v>0</v>
      </c>
      <c r="H17" s="124">
        <f>SUM(H13:H16)</f>
        <v>190085</v>
      </c>
      <c r="I17" s="124">
        <f t="shared" si="1"/>
        <v>190085</v>
      </c>
      <c r="J17" s="124">
        <f t="shared" si="3"/>
        <v>0</v>
      </c>
      <c r="K17" s="124">
        <f t="shared" si="2"/>
        <v>190085</v>
      </c>
    </row>
    <row r="18" spans="1:11" ht="28.5" x14ac:dyDescent="0.25">
      <c r="A18" s="86" t="s">
        <v>70</v>
      </c>
      <c r="B18" s="118"/>
      <c r="C18" s="118"/>
      <c r="D18" s="118"/>
      <c r="E18" s="123"/>
      <c r="F18" s="118"/>
      <c r="G18" s="118"/>
      <c r="H18" s="118"/>
      <c r="I18" s="118">
        <f t="shared" si="1"/>
        <v>0</v>
      </c>
      <c r="J18" s="118"/>
      <c r="K18" s="118">
        <f t="shared" si="2"/>
        <v>0</v>
      </c>
    </row>
    <row r="19" spans="1:11" x14ac:dyDescent="0.25">
      <c r="A19" s="88" t="s">
        <v>71</v>
      </c>
      <c r="B19" s="118"/>
      <c r="C19" s="118"/>
      <c r="D19" s="118"/>
      <c r="E19" s="123"/>
      <c r="F19" s="118"/>
      <c r="G19" s="118">
        <v>10717255</v>
      </c>
      <c r="H19" s="123">
        <f>-(E19+G19)</f>
        <v>-10717255</v>
      </c>
      <c r="I19" s="118">
        <f t="shared" si="1"/>
        <v>0</v>
      </c>
      <c r="J19" s="118"/>
      <c r="K19" s="118">
        <f t="shared" si="2"/>
        <v>0</v>
      </c>
    </row>
    <row r="20" spans="1:11" x14ac:dyDescent="0.25">
      <c r="A20" s="88" t="s">
        <v>72</v>
      </c>
      <c r="B20" s="118"/>
      <c r="C20" s="118"/>
      <c r="D20" s="118"/>
      <c r="E20" s="123"/>
      <c r="F20" s="118"/>
      <c r="G20" s="118">
        <f>-G19</f>
        <v>-10717255</v>
      </c>
      <c r="H20" s="118"/>
      <c r="I20" s="118">
        <f t="shared" si="1"/>
        <v>-10717255</v>
      </c>
      <c r="J20" s="118"/>
      <c r="K20" s="118">
        <f t="shared" si="2"/>
        <v>-10717255</v>
      </c>
    </row>
    <row r="21" spans="1:11" x14ac:dyDescent="0.25">
      <c r="A21" s="88" t="s">
        <v>73</v>
      </c>
      <c r="B21" s="118"/>
      <c r="C21" s="118"/>
      <c r="D21" s="118"/>
      <c r="E21" s="123"/>
      <c r="F21" s="118"/>
      <c r="G21" s="118"/>
      <c r="H21" s="118"/>
      <c r="I21" s="118">
        <f t="shared" si="1"/>
        <v>0</v>
      </c>
      <c r="J21" s="118"/>
      <c r="K21" s="118">
        <f t="shared" si="2"/>
        <v>0</v>
      </c>
    </row>
    <row r="22" spans="1:11" ht="28.5" x14ac:dyDescent="0.25">
      <c r="A22" s="86" t="s">
        <v>74</v>
      </c>
      <c r="B22" s="121">
        <f>SUM(B19:B21)</f>
        <v>0</v>
      </c>
      <c r="C22" s="121">
        <f t="shared" ref="C22:J22" si="4">SUM(C19:C21)</f>
        <v>0</v>
      </c>
      <c r="D22" s="121">
        <f t="shared" si="4"/>
        <v>0</v>
      </c>
      <c r="E22" s="122">
        <f t="shared" si="4"/>
        <v>0</v>
      </c>
      <c r="F22" s="121">
        <f t="shared" si="4"/>
        <v>0</v>
      </c>
      <c r="G22" s="121">
        <f t="shared" si="4"/>
        <v>0</v>
      </c>
      <c r="H22" s="121">
        <f t="shared" si="4"/>
        <v>-10717255</v>
      </c>
      <c r="I22" s="124">
        <f t="shared" si="1"/>
        <v>-10717255</v>
      </c>
      <c r="J22" s="121">
        <f t="shared" si="4"/>
        <v>0</v>
      </c>
      <c r="K22" s="121">
        <f t="shared" si="2"/>
        <v>-10717255</v>
      </c>
    </row>
    <row r="23" spans="1:11" x14ac:dyDescent="0.25">
      <c r="A23" s="86"/>
      <c r="B23" s="115"/>
      <c r="C23" s="117"/>
      <c r="D23" s="115"/>
      <c r="E23" s="116"/>
      <c r="F23" s="117"/>
      <c r="G23" s="117"/>
      <c r="H23" s="118"/>
      <c r="I23" s="118"/>
      <c r="J23" s="118"/>
      <c r="K23" s="117"/>
    </row>
    <row r="24" spans="1:11" ht="20.25" customHeight="1" thickBot="1" x14ac:dyDescent="0.3">
      <c r="A24" s="86" t="s">
        <v>274</v>
      </c>
      <c r="B24" s="119">
        <f>B12+B17+B22</f>
        <v>56195100</v>
      </c>
      <c r="C24" s="119">
        <f t="shared" ref="C24:J24" si="5">C12+C17+C22</f>
        <v>0</v>
      </c>
      <c r="D24" s="126">
        <f t="shared" si="5"/>
        <v>0</v>
      </c>
      <c r="E24" s="119">
        <f t="shared" si="5"/>
        <v>12401618</v>
      </c>
      <c r="F24" s="119">
        <f t="shared" si="5"/>
        <v>0</v>
      </c>
      <c r="G24" s="119">
        <f t="shared" si="5"/>
        <v>0</v>
      </c>
      <c r="H24" s="119">
        <f t="shared" si="5"/>
        <v>190085</v>
      </c>
      <c r="I24" s="124">
        <f t="shared" si="1"/>
        <v>68786803</v>
      </c>
      <c r="J24" s="119">
        <f t="shared" si="5"/>
        <v>0</v>
      </c>
      <c r="K24" s="121">
        <f t="shared" si="2"/>
        <v>68786803</v>
      </c>
    </row>
    <row r="25" spans="1:11" ht="15.75" thickTop="1" x14ac:dyDescent="0.25">
      <c r="A25" s="89"/>
      <c r="B25" s="115"/>
      <c r="C25" s="115"/>
      <c r="D25" s="115"/>
      <c r="E25" s="120"/>
      <c r="F25" s="115"/>
      <c r="G25" s="115"/>
      <c r="H25" s="118"/>
      <c r="I25" s="118">
        <f t="shared" si="1"/>
        <v>0</v>
      </c>
      <c r="J25" s="118"/>
      <c r="K25" s="115">
        <f t="shared" si="2"/>
        <v>0</v>
      </c>
    </row>
    <row r="26" spans="1:11" ht="19.5" customHeight="1" x14ac:dyDescent="0.25">
      <c r="A26" s="86" t="s">
        <v>66</v>
      </c>
      <c r="B26" s="118"/>
      <c r="C26" s="118"/>
      <c r="D26" s="118"/>
      <c r="E26" s="123"/>
      <c r="F26" s="118"/>
      <c r="G26" s="118"/>
      <c r="H26" s="118"/>
      <c r="I26" s="118">
        <f t="shared" si="1"/>
        <v>0</v>
      </c>
      <c r="J26" s="118"/>
      <c r="K26" s="118">
        <f t="shared" si="2"/>
        <v>0</v>
      </c>
    </row>
    <row r="27" spans="1:11" ht="21" customHeight="1" x14ac:dyDescent="0.25">
      <c r="A27" s="87" t="s">
        <v>62</v>
      </c>
      <c r="B27" s="118"/>
      <c r="C27" s="118"/>
      <c r="D27" s="118"/>
      <c r="E27" s="127"/>
      <c r="F27" s="118">
        <v>0</v>
      </c>
      <c r="G27" s="118"/>
      <c r="H27" s="118">
        <v>4415261</v>
      </c>
      <c r="I27" s="118">
        <f>SUM(E27:H27)</f>
        <v>4415261</v>
      </c>
      <c r="J27" s="118"/>
      <c r="K27" s="118">
        <f t="shared" si="2"/>
        <v>4415261</v>
      </c>
    </row>
    <row r="28" spans="1:11" ht="18" customHeight="1" x14ac:dyDescent="0.25">
      <c r="A28" s="87" t="s">
        <v>67</v>
      </c>
      <c r="B28" s="118"/>
      <c r="C28" s="118"/>
      <c r="D28" s="118"/>
      <c r="E28" s="123"/>
      <c r="F28" s="118"/>
      <c r="G28" s="118"/>
      <c r="H28" s="118"/>
      <c r="I28" s="118">
        <f>SUM(E28:H28)</f>
        <v>0</v>
      </c>
      <c r="J28" s="118"/>
      <c r="K28" s="118">
        <f t="shared" si="2"/>
        <v>0</v>
      </c>
    </row>
    <row r="29" spans="1:11" ht="33" customHeight="1" x14ac:dyDescent="0.25">
      <c r="A29" s="87" t="s">
        <v>68</v>
      </c>
      <c r="B29" s="118"/>
      <c r="C29" s="118"/>
      <c r="D29" s="118"/>
      <c r="E29" s="123"/>
      <c r="F29" s="118"/>
      <c r="G29" s="118"/>
      <c r="H29" s="118"/>
      <c r="I29" s="118">
        <f t="shared" si="1"/>
        <v>0</v>
      </c>
      <c r="J29" s="118"/>
      <c r="K29" s="118">
        <f t="shared" si="2"/>
        <v>0</v>
      </c>
    </row>
    <row r="30" spans="1:11" ht="27.75" customHeight="1" x14ac:dyDescent="0.25">
      <c r="A30" s="86" t="s">
        <v>69</v>
      </c>
      <c r="B30" s="124">
        <f>SUM(B27:B29)</f>
        <v>0</v>
      </c>
      <c r="C30" s="124">
        <f t="shared" ref="C30:J30" si="6">SUM(C27:C29)</f>
        <v>0</v>
      </c>
      <c r="D30" s="124">
        <f t="shared" si="6"/>
        <v>0</v>
      </c>
      <c r="E30" s="125">
        <f>E27</f>
        <v>0</v>
      </c>
      <c r="F30" s="124">
        <f t="shared" si="6"/>
        <v>0</v>
      </c>
      <c r="G30" s="124">
        <f t="shared" si="6"/>
        <v>0</v>
      </c>
      <c r="H30" s="124">
        <f t="shared" si="6"/>
        <v>4415261</v>
      </c>
      <c r="I30" s="124">
        <f t="shared" si="1"/>
        <v>4415261</v>
      </c>
      <c r="J30" s="124">
        <f t="shared" si="6"/>
        <v>0</v>
      </c>
      <c r="K30" s="124">
        <f t="shared" si="2"/>
        <v>4415261</v>
      </c>
    </row>
    <row r="31" spans="1:11" ht="28.5" customHeight="1" x14ac:dyDescent="0.25">
      <c r="A31" s="86" t="s">
        <v>70</v>
      </c>
      <c r="B31" s="118"/>
      <c r="C31" s="118"/>
      <c r="D31" s="118"/>
      <c r="E31" s="123"/>
      <c r="F31" s="118"/>
      <c r="G31" s="118"/>
      <c r="H31" s="118"/>
      <c r="I31" s="118">
        <f t="shared" si="1"/>
        <v>0</v>
      </c>
      <c r="J31" s="118"/>
      <c r="K31" s="118">
        <f t="shared" si="2"/>
        <v>0</v>
      </c>
    </row>
    <row r="32" spans="1:11" x14ac:dyDescent="0.25">
      <c r="A32" s="88" t="s">
        <v>71</v>
      </c>
      <c r="B32" s="118"/>
      <c r="C32" s="118"/>
      <c r="D32" s="118"/>
      <c r="E32" s="123">
        <v>0</v>
      </c>
      <c r="F32" s="118"/>
      <c r="G32" s="118"/>
      <c r="H32" s="123">
        <f>-(E32+G32)</f>
        <v>0</v>
      </c>
      <c r="I32" s="118">
        <f t="shared" si="1"/>
        <v>0</v>
      </c>
      <c r="J32" s="118"/>
      <c r="K32" s="118">
        <f t="shared" si="2"/>
        <v>0</v>
      </c>
    </row>
    <row r="33" spans="1:11" x14ac:dyDescent="0.25">
      <c r="A33" s="88" t="s">
        <v>72</v>
      </c>
      <c r="B33" s="118"/>
      <c r="C33" s="118"/>
      <c r="D33" s="118"/>
      <c r="E33" s="123"/>
      <c r="F33" s="118"/>
      <c r="G33" s="118">
        <f>-G32</f>
        <v>0</v>
      </c>
      <c r="H33" s="118"/>
      <c r="I33" s="118">
        <f t="shared" si="1"/>
        <v>0</v>
      </c>
      <c r="J33" s="118"/>
      <c r="K33" s="118">
        <f t="shared" si="2"/>
        <v>0</v>
      </c>
    </row>
    <row r="34" spans="1:11" x14ac:dyDescent="0.25">
      <c r="A34" s="88" t="s">
        <v>73</v>
      </c>
      <c r="B34" s="118"/>
      <c r="C34" s="118"/>
      <c r="D34" s="118"/>
      <c r="E34" s="123"/>
      <c r="F34" s="118"/>
      <c r="G34" s="118"/>
      <c r="H34" s="118"/>
      <c r="I34" s="118">
        <f t="shared" si="1"/>
        <v>0</v>
      </c>
      <c r="J34" s="118"/>
      <c r="K34" s="118">
        <f t="shared" si="2"/>
        <v>0</v>
      </c>
    </row>
    <row r="35" spans="1:11" ht="28.5" customHeight="1" x14ac:dyDescent="0.25">
      <c r="A35" s="86" t="s">
        <v>74</v>
      </c>
      <c r="B35" s="124">
        <f>SUM(B32:B34)</f>
        <v>0</v>
      </c>
      <c r="C35" s="124">
        <f t="shared" ref="C35:J35" si="7">SUM(C32:C34)</f>
        <v>0</v>
      </c>
      <c r="D35" s="124">
        <f t="shared" si="7"/>
        <v>0</v>
      </c>
      <c r="E35" s="125">
        <f t="shared" si="7"/>
        <v>0</v>
      </c>
      <c r="F35" s="124">
        <f t="shared" si="7"/>
        <v>0</v>
      </c>
      <c r="G35" s="124">
        <f>SUM(G31:G34)</f>
        <v>0</v>
      </c>
      <c r="H35" s="124">
        <f t="shared" si="7"/>
        <v>0</v>
      </c>
      <c r="I35" s="124">
        <f t="shared" si="1"/>
        <v>0</v>
      </c>
      <c r="J35" s="124">
        <f t="shared" si="7"/>
        <v>0</v>
      </c>
      <c r="K35" s="124">
        <f t="shared" si="2"/>
        <v>0</v>
      </c>
    </row>
    <row r="36" spans="1:11" x14ac:dyDescent="0.25">
      <c r="A36" s="86"/>
      <c r="B36" s="118"/>
      <c r="C36" s="118"/>
      <c r="D36" s="118"/>
      <c r="E36" s="123"/>
      <c r="F36" s="118"/>
      <c r="G36" s="118"/>
      <c r="H36" s="118"/>
      <c r="I36" s="118"/>
      <c r="J36" s="118"/>
      <c r="K36" s="118"/>
    </row>
    <row r="37" spans="1:11" ht="19.5" customHeight="1" thickBot="1" x14ac:dyDescent="0.3">
      <c r="A37" s="86" t="s">
        <v>75</v>
      </c>
      <c r="B37" s="119">
        <f>B24+B30+B35</f>
        <v>56195100</v>
      </c>
      <c r="C37" s="119">
        <f t="shared" ref="C37:J37" si="8">C24+C30+C35</f>
        <v>0</v>
      </c>
      <c r="D37" s="119">
        <f t="shared" si="8"/>
        <v>0</v>
      </c>
      <c r="E37" s="119">
        <f>E24+E30+E35</f>
        <v>12401618</v>
      </c>
      <c r="F37" s="119"/>
      <c r="G37" s="119">
        <f t="shared" si="8"/>
        <v>0</v>
      </c>
      <c r="H37" s="119">
        <f t="shared" si="8"/>
        <v>4605346</v>
      </c>
      <c r="I37" s="124">
        <f t="shared" si="1"/>
        <v>73202064</v>
      </c>
      <c r="J37" s="119">
        <f t="shared" si="8"/>
        <v>0</v>
      </c>
      <c r="K37" s="119">
        <f>SUM(I37:J37)</f>
        <v>73202064</v>
      </c>
    </row>
    <row r="38" spans="1:11" ht="15.75" thickTop="1" x14ac:dyDescent="0.25">
      <c r="B38" s="90"/>
      <c r="C38" s="90"/>
      <c r="D38" s="90"/>
      <c r="E38" s="91"/>
      <c r="F38" s="90"/>
      <c r="G38" s="90"/>
      <c r="H38" s="90"/>
      <c r="I38" s="90"/>
      <c r="J38" s="90"/>
      <c r="K38" s="90"/>
    </row>
    <row r="39" spans="1:11" x14ac:dyDescent="0.25">
      <c r="C39" s="92" t="s">
        <v>255</v>
      </c>
      <c r="D39" s="92"/>
      <c r="E39" s="91"/>
      <c r="G39" s="92"/>
      <c r="H39" s="92" t="s">
        <v>219</v>
      </c>
      <c r="I39" s="92"/>
    </row>
    <row r="40" spans="1:11" x14ac:dyDescent="0.25">
      <c r="B40" s="92"/>
      <c r="C40" s="92" t="s">
        <v>256</v>
      </c>
      <c r="D40" s="92"/>
      <c r="E40" s="91"/>
      <c r="G40" s="92"/>
      <c r="H40" s="92" t="s">
        <v>220</v>
      </c>
      <c r="I40" s="92"/>
    </row>
    <row r="41" spans="1:11" x14ac:dyDescent="0.25">
      <c r="E41" s="91"/>
    </row>
    <row r="42" spans="1:11" x14ac:dyDescent="0.25">
      <c r="B42" s="160"/>
      <c r="C42" s="160"/>
      <c r="D42" s="160"/>
      <c r="E42" s="161"/>
      <c r="F42" s="160"/>
      <c r="G42" s="160"/>
      <c r="H42" s="160"/>
      <c r="I42" s="160"/>
      <c r="J42" s="160"/>
      <c r="K42" s="160"/>
    </row>
    <row r="43" spans="1:11" x14ac:dyDescent="0.25">
      <c r="B43" s="160"/>
      <c r="C43" s="160"/>
      <c r="D43" s="160"/>
      <c r="E43" s="161"/>
      <c r="F43" s="160"/>
      <c r="G43" s="160"/>
      <c r="H43" s="160"/>
      <c r="I43" s="160"/>
      <c r="J43" s="160"/>
      <c r="K43" s="160"/>
    </row>
    <row r="44" spans="1:11" x14ac:dyDescent="0.25">
      <c r="B44" s="160"/>
      <c r="C44" s="160"/>
      <c r="D44" s="160"/>
      <c r="E44" s="161"/>
      <c r="F44" s="160"/>
      <c r="G44" s="160"/>
      <c r="H44" s="160"/>
      <c r="I44" s="160"/>
      <c r="J44" s="160"/>
      <c r="K44" s="160"/>
    </row>
    <row r="45" spans="1:11" x14ac:dyDescent="0.25">
      <c r="B45" s="160"/>
      <c r="C45" s="160"/>
      <c r="D45" s="160"/>
      <c r="E45" s="161"/>
      <c r="F45" s="160"/>
      <c r="G45" s="160"/>
      <c r="H45" s="160"/>
      <c r="I45" s="160"/>
      <c r="J45" s="160"/>
      <c r="K45" s="160"/>
    </row>
    <row r="46" spans="1:11" x14ac:dyDescent="0.25">
      <c r="B46" s="160"/>
      <c r="C46" s="160"/>
      <c r="D46" s="160"/>
      <c r="E46" s="161"/>
      <c r="F46" s="160"/>
      <c r="G46" s="160"/>
      <c r="H46" s="160"/>
      <c r="I46" s="160"/>
      <c r="J46" s="160"/>
      <c r="K46" s="160"/>
    </row>
  </sheetData>
  <pageMargins left="0.25" right="0.25" top="0.75" bottom="0.75" header="0.3" footer="0.3"/>
  <pageSetup scale="89" fitToHeight="0" orientation="landscape" r:id="rId1"/>
  <ignoredErrors>
    <ignoredError sqref="E17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43"/>
  <sheetViews>
    <sheetView workbookViewId="0">
      <selection activeCell="J38" sqref="J38"/>
    </sheetView>
  </sheetViews>
  <sheetFormatPr defaultRowHeight="12.75" x14ac:dyDescent="0.2"/>
  <cols>
    <col min="1" max="1" width="9.28515625" style="95" bestFit="1" customWidth="1"/>
    <col min="2" max="2" width="26.140625" style="95" customWidth="1"/>
    <col min="3" max="3" width="9.140625" style="95"/>
    <col min="4" max="4" width="13.28515625" style="95" customWidth="1"/>
    <col min="5" max="6" width="9.28515625" style="95" bestFit="1" customWidth="1"/>
    <col min="7" max="7" width="12.42578125" style="133" customWidth="1"/>
    <col min="8" max="8" width="9.140625" style="95"/>
    <col min="9" max="9" width="14.7109375" style="95" customWidth="1"/>
    <col min="10" max="10" width="15.42578125" style="95" customWidth="1"/>
    <col min="11" max="11" width="19" style="96" customWidth="1"/>
    <col min="12" max="256" width="9.140625" style="95"/>
    <col min="257" max="257" width="9.28515625" style="95" bestFit="1" customWidth="1"/>
    <col min="258" max="258" width="26.140625" style="95" customWidth="1"/>
    <col min="259" max="259" width="9.140625" style="95"/>
    <col min="260" max="260" width="9.85546875" style="95" bestFit="1" customWidth="1"/>
    <col min="261" max="262" width="9.28515625" style="95" bestFit="1" customWidth="1"/>
    <col min="263" max="263" width="12.42578125" style="95" customWidth="1"/>
    <col min="264" max="265" width="9.140625" style="95"/>
    <col min="266" max="266" width="15.42578125" style="95" customWidth="1"/>
    <col min="267" max="267" width="19" style="95" customWidth="1"/>
    <col min="268" max="512" width="9.140625" style="95"/>
    <col min="513" max="513" width="9.28515625" style="95" bestFit="1" customWidth="1"/>
    <col min="514" max="514" width="26.140625" style="95" customWidth="1"/>
    <col min="515" max="515" width="9.140625" style="95"/>
    <col min="516" max="516" width="9.85546875" style="95" bestFit="1" customWidth="1"/>
    <col min="517" max="518" width="9.28515625" style="95" bestFit="1" customWidth="1"/>
    <col min="519" max="519" width="12.42578125" style="95" customWidth="1"/>
    <col min="520" max="521" width="9.140625" style="95"/>
    <col min="522" max="522" width="15.42578125" style="95" customWidth="1"/>
    <col min="523" max="523" width="19" style="95" customWidth="1"/>
    <col min="524" max="768" width="9.140625" style="95"/>
    <col min="769" max="769" width="9.28515625" style="95" bestFit="1" customWidth="1"/>
    <col min="770" max="770" width="26.140625" style="95" customWidth="1"/>
    <col min="771" max="771" width="9.140625" style="95"/>
    <col min="772" max="772" width="9.85546875" style="95" bestFit="1" customWidth="1"/>
    <col min="773" max="774" width="9.28515625" style="95" bestFit="1" customWidth="1"/>
    <col min="775" max="775" width="12.42578125" style="95" customWidth="1"/>
    <col min="776" max="777" width="9.140625" style="95"/>
    <col min="778" max="778" width="15.42578125" style="95" customWidth="1"/>
    <col min="779" max="779" width="19" style="95" customWidth="1"/>
    <col min="780" max="1024" width="9.140625" style="95"/>
    <col min="1025" max="1025" width="9.28515625" style="95" bestFit="1" customWidth="1"/>
    <col min="1026" max="1026" width="26.140625" style="95" customWidth="1"/>
    <col min="1027" max="1027" width="9.140625" style="95"/>
    <col min="1028" max="1028" width="9.85546875" style="95" bestFit="1" customWidth="1"/>
    <col min="1029" max="1030" width="9.28515625" style="95" bestFit="1" customWidth="1"/>
    <col min="1031" max="1031" width="12.42578125" style="95" customWidth="1"/>
    <col min="1032" max="1033" width="9.140625" style="95"/>
    <col min="1034" max="1034" width="15.42578125" style="95" customWidth="1"/>
    <col min="1035" max="1035" width="19" style="95" customWidth="1"/>
    <col min="1036" max="1280" width="9.140625" style="95"/>
    <col min="1281" max="1281" width="9.28515625" style="95" bestFit="1" customWidth="1"/>
    <col min="1282" max="1282" width="26.140625" style="95" customWidth="1"/>
    <col min="1283" max="1283" width="9.140625" style="95"/>
    <col min="1284" max="1284" width="9.85546875" style="95" bestFit="1" customWidth="1"/>
    <col min="1285" max="1286" width="9.28515625" style="95" bestFit="1" customWidth="1"/>
    <col min="1287" max="1287" width="12.42578125" style="95" customWidth="1"/>
    <col min="1288" max="1289" width="9.140625" style="95"/>
    <col min="1290" max="1290" width="15.42578125" style="95" customWidth="1"/>
    <col min="1291" max="1291" width="19" style="95" customWidth="1"/>
    <col min="1292" max="1536" width="9.140625" style="95"/>
    <col min="1537" max="1537" width="9.28515625" style="95" bestFit="1" customWidth="1"/>
    <col min="1538" max="1538" width="26.140625" style="95" customWidth="1"/>
    <col min="1539" max="1539" width="9.140625" style="95"/>
    <col min="1540" max="1540" width="9.85546875" style="95" bestFit="1" customWidth="1"/>
    <col min="1541" max="1542" width="9.28515625" style="95" bestFit="1" customWidth="1"/>
    <col min="1543" max="1543" width="12.42578125" style="95" customWidth="1"/>
    <col min="1544" max="1545" width="9.140625" style="95"/>
    <col min="1546" max="1546" width="15.42578125" style="95" customWidth="1"/>
    <col min="1547" max="1547" width="19" style="95" customWidth="1"/>
    <col min="1548" max="1792" width="9.140625" style="95"/>
    <col min="1793" max="1793" width="9.28515625" style="95" bestFit="1" customWidth="1"/>
    <col min="1794" max="1794" width="26.140625" style="95" customWidth="1"/>
    <col min="1795" max="1795" width="9.140625" style="95"/>
    <col min="1796" max="1796" width="9.85546875" style="95" bestFit="1" customWidth="1"/>
    <col min="1797" max="1798" width="9.28515625" style="95" bestFit="1" customWidth="1"/>
    <col min="1799" max="1799" width="12.42578125" style="95" customWidth="1"/>
    <col min="1800" max="1801" width="9.140625" style="95"/>
    <col min="1802" max="1802" width="15.42578125" style="95" customWidth="1"/>
    <col min="1803" max="1803" width="19" style="95" customWidth="1"/>
    <col min="1804" max="2048" width="9.140625" style="95"/>
    <col min="2049" max="2049" width="9.28515625" style="95" bestFit="1" customWidth="1"/>
    <col min="2050" max="2050" width="26.140625" style="95" customWidth="1"/>
    <col min="2051" max="2051" width="9.140625" style="95"/>
    <col min="2052" max="2052" width="9.85546875" style="95" bestFit="1" customWidth="1"/>
    <col min="2053" max="2054" width="9.28515625" style="95" bestFit="1" customWidth="1"/>
    <col min="2055" max="2055" width="12.42578125" style="95" customWidth="1"/>
    <col min="2056" max="2057" width="9.140625" style="95"/>
    <col min="2058" max="2058" width="15.42578125" style="95" customWidth="1"/>
    <col min="2059" max="2059" width="19" style="95" customWidth="1"/>
    <col min="2060" max="2304" width="9.140625" style="95"/>
    <col min="2305" max="2305" width="9.28515625" style="95" bestFit="1" customWidth="1"/>
    <col min="2306" max="2306" width="26.140625" style="95" customWidth="1"/>
    <col min="2307" max="2307" width="9.140625" style="95"/>
    <col min="2308" max="2308" width="9.85546875" style="95" bestFit="1" customWidth="1"/>
    <col min="2309" max="2310" width="9.28515625" style="95" bestFit="1" customWidth="1"/>
    <col min="2311" max="2311" width="12.42578125" style="95" customWidth="1"/>
    <col min="2312" max="2313" width="9.140625" style="95"/>
    <col min="2314" max="2314" width="15.42578125" style="95" customWidth="1"/>
    <col min="2315" max="2315" width="19" style="95" customWidth="1"/>
    <col min="2316" max="2560" width="9.140625" style="95"/>
    <col min="2561" max="2561" width="9.28515625" style="95" bestFit="1" customWidth="1"/>
    <col min="2562" max="2562" width="26.140625" style="95" customWidth="1"/>
    <col min="2563" max="2563" width="9.140625" style="95"/>
    <col min="2564" max="2564" width="9.85546875" style="95" bestFit="1" customWidth="1"/>
    <col min="2565" max="2566" width="9.28515625" style="95" bestFit="1" customWidth="1"/>
    <col min="2567" max="2567" width="12.42578125" style="95" customWidth="1"/>
    <col min="2568" max="2569" width="9.140625" style="95"/>
    <col min="2570" max="2570" width="15.42578125" style="95" customWidth="1"/>
    <col min="2571" max="2571" width="19" style="95" customWidth="1"/>
    <col min="2572" max="2816" width="9.140625" style="95"/>
    <col min="2817" max="2817" width="9.28515625" style="95" bestFit="1" customWidth="1"/>
    <col min="2818" max="2818" width="26.140625" style="95" customWidth="1"/>
    <col min="2819" max="2819" width="9.140625" style="95"/>
    <col min="2820" max="2820" width="9.85546875" style="95" bestFit="1" customWidth="1"/>
    <col min="2821" max="2822" width="9.28515625" style="95" bestFit="1" customWidth="1"/>
    <col min="2823" max="2823" width="12.42578125" style="95" customWidth="1"/>
    <col min="2824" max="2825" width="9.140625" style="95"/>
    <col min="2826" max="2826" width="15.42578125" style="95" customWidth="1"/>
    <col min="2827" max="2827" width="19" style="95" customWidth="1"/>
    <col min="2828" max="3072" width="9.140625" style="95"/>
    <col min="3073" max="3073" width="9.28515625" style="95" bestFit="1" customWidth="1"/>
    <col min="3074" max="3074" width="26.140625" style="95" customWidth="1"/>
    <col min="3075" max="3075" width="9.140625" style="95"/>
    <col min="3076" max="3076" width="9.85546875" style="95" bestFit="1" customWidth="1"/>
    <col min="3077" max="3078" width="9.28515625" style="95" bestFit="1" customWidth="1"/>
    <col min="3079" max="3079" width="12.42578125" style="95" customWidth="1"/>
    <col min="3080" max="3081" width="9.140625" style="95"/>
    <col min="3082" max="3082" width="15.42578125" style="95" customWidth="1"/>
    <col min="3083" max="3083" width="19" style="95" customWidth="1"/>
    <col min="3084" max="3328" width="9.140625" style="95"/>
    <col min="3329" max="3329" width="9.28515625" style="95" bestFit="1" customWidth="1"/>
    <col min="3330" max="3330" width="26.140625" style="95" customWidth="1"/>
    <col min="3331" max="3331" width="9.140625" style="95"/>
    <col min="3332" max="3332" width="9.85546875" style="95" bestFit="1" customWidth="1"/>
    <col min="3333" max="3334" width="9.28515625" style="95" bestFit="1" customWidth="1"/>
    <col min="3335" max="3335" width="12.42578125" style="95" customWidth="1"/>
    <col min="3336" max="3337" width="9.140625" style="95"/>
    <col min="3338" max="3338" width="15.42578125" style="95" customWidth="1"/>
    <col min="3339" max="3339" width="19" style="95" customWidth="1"/>
    <col min="3340" max="3584" width="9.140625" style="95"/>
    <col min="3585" max="3585" width="9.28515625" style="95" bestFit="1" customWidth="1"/>
    <col min="3586" max="3586" width="26.140625" style="95" customWidth="1"/>
    <col min="3587" max="3587" width="9.140625" style="95"/>
    <col min="3588" max="3588" width="9.85546875" style="95" bestFit="1" customWidth="1"/>
    <col min="3589" max="3590" width="9.28515625" style="95" bestFit="1" customWidth="1"/>
    <col min="3591" max="3591" width="12.42578125" style="95" customWidth="1"/>
    <col min="3592" max="3593" width="9.140625" style="95"/>
    <col min="3594" max="3594" width="15.42578125" style="95" customWidth="1"/>
    <col min="3595" max="3595" width="19" style="95" customWidth="1"/>
    <col min="3596" max="3840" width="9.140625" style="95"/>
    <col min="3841" max="3841" width="9.28515625" style="95" bestFit="1" customWidth="1"/>
    <col min="3842" max="3842" width="26.140625" style="95" customWidth="1"/>
    <col min="3843" max="3843" width="9.140625" style="95"/>
    <col min="3844" max="3844" width="9.85546875" style="95" bestFit="1" customWidth="1"/>
    <col min="3845" max="3846" width="9.28515625" style="95" bestFit="1" customWidth="1"/>
    <col min="3847" max="3847" width="12.42578125" style="95" customWidth="1"/>
    <col min="3848" max="3849" width="9.140625" style="95"/>
    <col min="3850" max="3850" width="15.42578125" style="95" customWidth="1"/>
    <col min="3851" max="3851" width="19" style="95" customWidth="1"/>
    <col min="3852" max="4096" width="9.140625" style="95"/>
    <col min="4097" max="4097" width="9.28515625" style="95" bestFit="1" customWidth="1"/>
    <col min="4098" max="4098" width="26.140625" style="95" customWidth="1"/>
    <col min="4099" max="4099" width="9.140625" style="95"/>
    <col min="4100" max="4100" width="9.85546875" style="95" bestFit="1" customWidth="1"/>
    <col min="4101" max="4102" width="9.28515625" style="95" bestFit="1" customWidth="1"/>
    <col min="4103" max="4103" width="12.42578125" style="95" customWidth="1"/>
    <col min="4104" max="4105" width="9.140625" style="95"/>
    <col min="4106" max="4106" width="15.42578125" style="95" customWidth="1"/>
    <col min="4107" max="4107" width="19" style="95" customWidth="1"/>
    <col min="4108" max="4352" width="9.140625" style="95"/>
    <col min="4353" max="4353" width="9.28515625" style="95" bestFit="1" customWidth="1"/>
    <col min="4354" max="4354" width="26.140625" style="95" customWidth="1"/>
    <col min="4355" max="4355" width="9.140625" style="95"/>
    <col min="4356" max="4356" width="9.85546875" style="95" bestFit="1" customWidth="1"/>
    <col min="4357" max="4358" width="9.28515625" style="95" bestFit="1" customWidth="1"/>
    <col min="4359" max="4359" width="12.42578125" style="95" customWidth="1"/>
    <col min="4360" max="4361" width="9.140625" style="95"/>
    <col min="4362" max="4362" width="15.42578125" style="95" customWidth="1"/>
    <col min="4363" max="4363" width="19" style="95" customWidth="1"/>
    <col min="4364" max="4608" width="9.140625" style="95"/>
    <col min="4609" max="4609" width="9.28515625" style="95" bestFit="1" customWidth="1"/>
    <col min="4610" max="4610" width="26.140625" style="95" customWidth="1"/>
    <col min="4611" max="4611" width="9.140625" style="95"/>
    <col min="4612" max="4612" width="9.85546875" style="95" bestFit="1" customWidth="1"/>
    <col min="4613" max="4614" width="9.28515625" style="95" bestFit="1" customWidth="1"/>
    <col min="4615" max="4615" width="12.42578125" style="95" customWidth="1"/>
    <col min="4616" max="4617" width="9.140625" style="95"/>
    <col min="4618" max="4618" width="15.42578125" style="95" customWidth="1"/>
    <col min="4619" max="4619" width="19" style="95" customWidth="1"/>
    <col min="4620" max="4864" width="9.140625" style="95"/>
    <col min="4865" max="4865" width="9.28515625" style="95" bestFit="1" customWidth="1"/>
    <col min="4866" max="4866" width="26.140625" style="95" customWidth="1"/>
    <col min="4867" max="4867" width="9.140625" style="95"/>
    <col min="4868" max="4868" width="9.85546875" style="95" bestFit="1" customWidth="1"/>
    <col min="4869" max="4870" width="9.28515625" style="95" bestFit="1" customWidth="1"/>
    <col min="4871" max="4871" width="12.42578125" style="95" customWidth="1"/>
    <col min="4872" max="4873" width="9.140625" style="95"/>
    <col min="4874" max="4874" width="15.42578125" style="95" customWidth="1"/>
    <col min="4875" max="4875" width="19" style="95" customWidth="1"/>
    <col min="4876" max="5120" width="9.140625" style="95"/>
    <col min="5121" max="5121" width="9.28515625" style="95" bestFit="1" customWidth="1"/>
    <col min="5122" max="5122" width="26.140625" style="95" customWidth="1"/>
    <col min="5123" max="5123" width="9.140625" style="95"/>
    <col min="5124" max="5124" width="9.85546875" style="95" bestFit="1" customWidth="1"/>
    <col min="5125" max="5126" width="9.28515625" style="95" bestFit="1" customWidth="1"/>
    <col min="5127" max="5127" width="12.42578125" style="95" customWidth="1"/>
    <col min="5128" max="5129" width="9.140625" style="95"/>
    <col min="5130" max="5130" width="15.42578125" style="95" customWidth="1"/>
    <col min="5131" max="5131" width="19" style="95" customWidth="1"/>
    <col min="5132" max="5376" width="9.140625" style="95"/>
    <col min="5377" max="5377" width="9.28515625" style="95" bestFit="1" customWidth="1"/>
    <col min="5378" max="5378" width="26.140625" style="95" customWidth="1"/>
    <col min="5379" max="5379" width="9.140625" style="95"/>
    <col min="5380" max="5380" width="9.85546875" style="95" bestFit="1" customWidth="1"/>
    <col min="5381" max="5382" width="9.28515625" style="95" bestFit="1" customWidth="1"/>
    <col min="5383" max="5383" width="12.42578125" style="95" customWidth="1"/>
    <col min="5384" max="5385" width="9.140625" style="95"/>
    <col min="5386" max="5386" width="15.42578125" style="95" customWidth="1"/>
    <col min="5387" max="5387" width="19" style="95" customWidth="1"/>
    <col min="5388" max="5632" width="9.140625" style="95"/>
    <col min="5633" max="5633" width="9.28515625" style="95" bestFit="1" customWidth="1"/>
    <col min="5634" max="5634" width="26.140625" style="95" customWidth="1"/>
    <col min="5635" max="5635" width="9.140625" style="95"/>
    <col min="5636" max="5636" width="9.85546875" style="95" bestFit="1" customWidth="1"/>
    <col min="5637" max="5638" width="9.28515625" style="95" bestFit="1" customWidth="1"/>
    <col min="5639" max="5639" width="12.42578125" style="95" customWidth="1"/>
    <col min="5640" max="5641" width="9.140625" style="95"/>
    <col min="5642" max="5642" width="15.42578125" style="95" customWidth="1"/>
    <col min="5643" max="5643" width="19" style="95" customWidth="1"/>
    <col min="5644" max="5888" width="9.140625" style="95"/>
    <col min="5889" max="5889" width="9.28515625" style="95" bestFit="1" customWidth="1"/>
    <col min="5890" max="5890" width="26.140625" style="95" customWidth="1"/>
    <col min="5891" max="5891" width="9.140625" style="95"/>
    <col min="5892" max="5892" width="9.85546875" style="95" bestFit="1" customWidth="1"/>
    <col min="5893" max="5894" width="9.28515625" style="95" bestFit="1" customWidth="1"/>
    <col min="5895" max="5895" width="12.42578125" style="95" customWidth="1"/>
    <col min="5896" max="5897" width="9.140625" style="95"/>
    <col min="5898" max="5898" width="15.42578125" style="95" customWidth="1"/>
    <col min="5899" max="5899" width="19" style="95" customWidth="1"/>
    <col min="5900" max="6144" width="9.140625" style="95"/>
    <col min="6145" max="6145" width="9.28515625" style="95" bestFit="1" customWidth="1"/>
    <col min="6146" max="6146" width="26.140625" style="95" customWidth="1"/>
    <col min="6147" max="6147" width="9.140625" style="95"/>
    <col min="6148" max="6148" width="9.85546875" style="95" bestFit="1" customWidth="1"/>
    <col min="6149" max="6150" width="9.28515625" style="95" bestFit="1" customWidth="1"/>
    <col min="6151" max="6151" width="12.42578125" style="95" customWidth="1"/>
    <col min="6152" max="6153" width="9.140625" style="95"/>
    <col min="6154" max="6154" width="15.42578125" style="95" customWidth="1"/>
    <col min="6155" max="6155" width="19" style="95" customWidth="1"/>
    <col min="6156" max="6400" width="9.140625" style="95"/>
    <col min="6401" max="6401" width="9.28515625" style="95" bestFit="1" customWidth="1"/>
    <col min="6402" max="6402" width="26.140625" style="95" customWidth="1"/>
    <col min="6403" max="6403" width="9.140625" style="95"/>
    <col min="6404" max="6404" width="9.85546875" style="95" bestFit="1" customWidth="1"/>
    <col min="6405" max="6406" width="9.28515625" style="95" bestFit="1" customWidth="1"/>
    <col min="6407" max="6407" width="12.42578125" style="95" customWidth="1"/>
    <col min="6408" max="6409" width="9.140625" style="95"/>
    <col min="6410" max="6410" width="15.42578125" style="95" customWidth="1"/>
    <col min="6411" max="6411" width="19" style="95" customWidth="1"/>
    <col min="6412" max="6656" width="9.140625" style="95"/>
    <col min="6657" max="6657" width="9.28515625" style="95" bestFit="1" customWidth="1"/>
    <col min="6658" max="6658" width="26.140625" style="95" customWidth="1"/>
    <col min="6659" max="6659" width="9.140625" style="95"/>
    <col min="6660" max="6660" width="9.85546875" style="95" bestFit="1" customWidth="1"/>
    <col min="6661" max="6662" width="9.28515625" style="95" bestFit="1" customWidth="1"/>
    <col min="6663" max="6663" width="12.42578125" style="95" customWidth="1"/>
    <col min="6664" max="6665" width="9.140625" style="95"/>
    <col min="6666" max="6666" width="15.42578125" style="95" customWidth="1"/>
    <col min="6667" max="6667" width="19" style="95" customWidth="1"/>
    <col min="6668" max="6912" width="9.140625" style="95"/>
    <col min="6913" max="6913" width="9.28515625" style="95" bestFit="1" customWidth="1"/>
    <col min="6914" max="6914" width="26.140625" style="95" customWidth="1"/>
    <col min="6915" max="6915" width="9.140625" style="95"/>
    <col min="6916" max="6916" width="9.85546875" style="95" bestFit="1" customWidth="1"/>
    <col min="6917" max="6918" width="9.28515625" style="95" bestFit="1" customWidth="1"/>
    <col min="6919" max="6919" width="12.42578125" style="95" customWidth="1"/>
    <col min="6920" max="6921" width="9.140625" style="95"/>
    <col min="6922" max="6922" width="15.42578125" style="95" customWidth="1"/>
    <col min="6923" max="6923" width="19" style="95" customWidth="1"/>
    <col min="6924" max="7168" width="9.140625" style="95"/>
    <col min="7169" max="7169" width="9.28515625" style="95" bestFit="1" customWidth="1"/>
    <col min="7170" max="7170" width="26.140625" style="95" customWidth="1"/>
    <col min="7171" max="7171" width="9.140625" style="95"/>
    <col min="7172" max="7172" width="9.85546875" style="95" bestFit="1" customWidth="1"/>
    <col min="7173" max="7174" width="9.28515625" style="95" bestFit="1" customWidth="1"/>
    <col min="7175" max="7175" width="12.42578125" style="95" customWidth="1"/>
    <col min="7176" max="7177" width="9.140625" style="95"/>
    <col min="7178" max="7178" width="15.42578125" style="95" customWidth="1"/>
    <col min="7179" max="7179" width="19" style="95" customWidth="1"/>
    <col min="7180" max="7424" width="9.140625" style="95"/>
    <col min="7425" max="7425" width="9.28515625" style="95" bestFit="1" customWidth="1"/>
    <col min="7426" max="7426" width="26.140625" style="95" customWidth="1"/>
    <col min="7427" max="7427" width="9.140625" style="95"/>
    <col min="7428" max="7428" width="9.85546875" style="95" bestFit="1" customWidth="1"/>
    <col min="7429" max="7430" width="9.28515625" style="95" bestFit="1" customWidth="1"/>
    <col min="7431" max="7431" width="12.42578125" style="95" customWidth="1"/>
    <col min="7432" max="7433" width="9.140625" style="95"/>
    <col min="7434" max="7434" width="15.42578125" style="95" customWidth="1"/>
    <col min="7435" max="7435" width="19" style="95" customWidth="1"/>
    <col min="7436" max="7680" width="9.140625" style="95"/>
    <col min="7681" max="7681" width="9.28515625" style="95" bestFit="1" customWidth="1"/>
    <col min="7682" max="7682" width="26.140625" style="95" customWidth="1"/>
    <col min="7683" max="7683" width="9.140625" style="95"/>
    <col min="7684" max="7684" width="9.85546875" style="95" bestFit="1" customWidth="1"/>
    <col min="7685" max="7686" width="9.28515625" style="95" bestFit="1" customWidth="1"/>
    <col min="7687" max="7687" width="12.42578125" style="95" customWidth="1"/>
    <col min="7688" max="7689" width="9.140625" style="95"/>
    <col min="7690" max="7690" width="15.42578125" style="95" customWidth="1"/>
    <col min="7691" max="7691" width="19" style="95" customWidth="1"/>
    <col min="7692" max="7936" width="9.140625" style="95"/>
    <col min="7937" max="7937" width="9.28515625" style="95" bestFit="1" customWidth="1"/>
    <col min="7938" max="7938" width="26.140625" style="95" customWidth="1"/>
    <col min="7939" max="7939" width="9.140625" style="95"/>
    <col min="7940" max="7940" width="9.85546875" style="95" bestFit="1" customWidth="1"/>
    <col min="7941" max="7942" width="9.28515625" style="95" bestFit="1" customWidth="1"/>
    <col min="7943" max="7943" width="12.42578125" style="95" customWidth="1"/>
    <col min="7944" max="7945" width="9.140625" style="95"/>
    <col min="7946" max="7946" width="15.42578125" style="95" customWidth="1"/>
    <col min="7947" max="7947" width="19" style="95" customWidth="1"/>
    <col min="7948" max="8192" width="9.140625" style="95"/>
    <col min="8193" max="8193" width="9.28515625" style="95" bestFit="1" customWidth="1"/>
    <col min="8194" max="8194" width="26.140625" style="95" customWidth="1"/>
    <col min="8195" max="8195" width="9.140625" style="95"/>
    <col min="8196" max="8196" width="9.85546875" style="95" bestFit="1" customWidth="1"/>
    <col min="8197" max="8198" width="9.28515625" style="95" bestFit="1" customWidth="1"/>
    <col min="8199" max="8199" width="12.42578125" style="95" customWidth="1"/>
    <col min="8200" max="8201" width="9.140625" style="95"/>
    <col min="8202" max="8202" width="15.42578125" style="95" customWidth="1"/>
    <col min="8203" max="8203" width="19" style="95" customWidth="1"/>
    <col min="8204" max="8448" width="9.140625" style="95"/>
    <col min="8449" max="8449" width="9.28515625" style="95" bestFit="1" customWidth="1"/>
    <col min="8450" max="8450" width="26.140625" style="95" customWidth="1"/>
    <col min="8451" max="8451" width="9.140625" style="95"/>
    <col min="8452" max="8452" width="9.85546875" style="95" bestFit="1" customWidth="1"/>
    <col min="8453" max="8454" width="9.28515625" style="95" bestFit="1" customWidth="1"/>
    <col min="8455" max="8455" width="12.42578125" style="95" customWidth="1"/>
    <col min="8456" max="8457" width="9.140625" style="95"/>
    <col min="8458" max="8458" width="15.42578125" style="95" customWidth="1"/>
    <col min="8459" max="8459" width="19" style="95" customWidth="1"/>
    <col min="8460" max="8704" width="9.140625" style="95"/>
    <col min="8705" max="8705" width="9.28515625" style="95" bestFit="1" customWidth="1"/>
    <col min="8706" max="8706" width="26.140625" style="95" customWidth="1"/>
    <col min="8707" max="8707" width="9.140625" style="95"/>
    <col min="8708" max="8708" width="9.85546875" style="95" bestFit="1" customWidth="1"/>
    <col min="8709" max="8710" width="9.28515625" style="95" bestFit="1" customWidth="1"/>
    <col min="8711" max="8711" width="12.42578125" style="95" customWidth="1"/>
    <col min="8712" max="8713" width="9.140625" style="95"/>
    <col min="8714" max="8714" width="15.42578125" style="95" customWidth="1"/>
    <col min="8715" max="8715" width="19" style="95" customWidth="1"/>
    <col min="8716" max="8960" width="9.140625" style="95"/>
    <col min="8961" max="8961" width="9.28515625" style="95" bestFit="1" customWidth="1"/>
    <col min="8962" max="8962" width="26.140625" style="95" customWidth="1"/>
    <col min="8963" max="8963" width="9.140625" style="95"/>
    <col min="8964" max="8964" width="9.85546875" style="95" bestFit="1" customWidth="1"/>
    <col min="8965" max="8966" width="9.28515625" style="95" bestFit="1" customWidth="1"/>
    <col min="8967" max="8967" width="12.42578125" style="95" customWidth="1"/>
    <col min="8968" max="8969" width="9.140625" style="95"/>
    <col min="8970" max="8970" width="15.42578125" style="95" customWidth="1"/>
    <col min="8971" max="8971" width="19" style="95" customWidth="1"/>
    <col min="8972" max="9216" width="9.140625" style="95"/>
    <col min="9217" max="9217" width="9.28515625" style="95" bestFit="1" customWidth="1"/>
    <col min="9218" max="9218" width="26.140625" style="95" customWidth="1"/>
    <col min="9219" max="9219" width="9.140625" style="95"/>
    <col min="9220" max="9220" width="9.85546875" style="95" bestFit="1" customWidth="1"/>
    <col min="9221" max="9222" width="9.28515625" style="95" bestFit="1" customWidth="1"/>
    <col min="9223" max="9223" width="12.42578125" style="95" customWidth="1"/>
    <col min="9224" max="9225" width="9.140625" style="95"/>
    <col min="9226" max="9226" width="15.42578125" style="95" customWidth="1"/>
    <col min="9227" max="9227" width="19" style="95" customWidth="1"/>
    <col min="9228" max="9472" width="9.140625" style="95"/>
    <col min="9473" max="9473" width="9.28515625" style="95" bestFit="1" customWidth="1"/>
    <col min="9474" max="9474" width="26.140625" style="95" customWidth="1"/>
    <col min="9475" max="9475" width="9.140625" style="95"/>
    <col min="9476" max="9476" width="9.85546875" style="95" bestFit="1" customWidth="1"/>
    <col min="9477" max="9478" width="9.28515625" style="95" bestFit="1" customWidth="1"/>
    <col min="9479" max="9479" width="12.42578125" style="95" customWidth="1"/>
    <col min="9480" max="9481" width="9.140625" style="95"/>
    <col min="9482" max="9482" width="15.42578125" style="95" customWidth="1"/>
    <col min="9483" max="9483" width="19" style="95" customWidth="1"/>
    <col min="9484" max="9728" width="9.140625" style="95"/>
    <col min="9729" max="9729" width="9.28515625" style="95" bestFit="1" customWidth="1"/>
    <col min="9730" max="9730" width="26.140625" style="95" customWidth="1"/>
    <col min="9731" max="9731" width="9.140625" style="95"/>
    <col min="9732" max="9732" width="9.85546875" style="95" bestFit="1" customWidth="1"/>
    <col min="9733" max="9734" width="9.28515625" style="95" bestFit="1" customWidth="1"/>
    <col min="9735" max="9735" width="12.42578125" style="95" customWidth="1"/>
    <col min="9736" max="9737" width="9.140625" style="95"/>
    <col min="9738" max="9738" width="15.42578125" style="95" customWidth="1"/>
    <col min="9739" max="9739" width="19" style="95" customWidth="1"/>
    <col min="9740" max="9984" width="9.140625" style="95"/>
    <col min="9985" max="9985" width="9.28515625" style="95" bestFit="1" customWidth="1"/>
    <col min="9986" max="9986" width="26.140625" style="95" customWidth="1"/>
    <col min="9987" max="9987" width="9.140625" style="95"/>
    <col min="9988" max="9988" width="9.85546875" style="95" bestFit="1" customWidth="1"/>
    <col min="9989" max="9990" width="9.28515625" style="95" bestFit="1" customWidth="1"/>
    <col min="9991" max="9991" width="12.42578125" style="95" customWidth="1"/>
    <col min="9992" max="9993" width="9.140625" style="95"/>
    <col min="9994" max="9994" width="15.42578125" style="95" customWidth="1"/>
    <col min="9995" max="9995" width="19" style="95" customWidth="1"/>
    <col min="9996" max="10240" width="9.140625" style="95"/>
    <col min="10241" max="10241" width="9.28515625" style="95" bestFit="1" customWidth="1"/>
    <col min="10242" max="10242" width="26.140625" style="95" customWidth="1"/>
    <col min="10243" max="10243" width="9.140625" style="95"/>
    <col min="10244" max="10244" width="9.85546875" style="95" bestFit="1" customWidth="1"/>
    <col min="10245" max="10246" width="9.28515625" style="95" bestFit="1" customWidth="1"/>
    <col min="10247" max="10247" width="12.42578125" style="95" customWidth="1"/>
    <col min="10248" max="10249" width="9.140625" style="95"/>
    <col min="10250" max="10250" width="15.42578125" style="95" customWidth="1"/>
    <col min="10251" max="10251" width="19" style="95" customWidth="1"/>
    <col min="10252" max="10496" width="9.140625" style="95"/>
    <col min="10497" max="10497" width="9.28515625" style="95" bestFit="1" customWidth="1"/>
    <col min="10498" max="10498" width="26.140625" style="95" customWidth="1"/>
    <col min="10499" max="10499" width="9.140625" style="95"/>
    <col min="10500" max="10500" width="9.85546875" style="95" bestFit="1" customWidth="1"/>
    <col min="10501" max="10502" width="9.28515625" style="95" bestFit="1" customWidth="1"/>
    <col min="10503" max="10503" width="12.42578125" style="95" customWidth="1"/>
    <col min="10504" max="10505" width="9.140625" style="95"/>
    <col min="10506" max="10506" width="15.42578125" style="95" customWidth="1"/>
    <col min="10507" max="10507" width="19" style="95" customWidth="1"/>
    <col min="10508" max="10752" width="9.140625" style="95"/>
    <col min="10753" max="10753" width="9.28515625" style="95" bestFit="1" customWidth="1"/>
    <col min="10754" max="10754" width="26.140625" style="95" customWidth="1"/>
    <col min="10755" max="10755" width="9.140625" style="95"/>
    <col min="10756" max="10756" width="9.85546875" style="95" bestFit="1" customWidth="1"/>
    <col min="10757" max="10758" width="9.28515625" style="95" bestFit="1" customWidth="1"/>
    <col min="10759" max="10759" width="12.42578125" style="95" customWidth="1"/>
    <col min="10760" max="10761" width="9.140625" style="95"/>
    <col min="10762" max="10762" width="15.42578125" style="95" customWidth="1"/>
    <col min="10763" max="10763" width="19" style="95" customWidth="1"/>
    <col min="10764" max="11008" width="9.140625" style="95"/>
    <col min="11009" max="11009" width="9.28515625" style="95" bestFit="1" customWidth="1"/>
    <col min="11010" max="11010" width="26.140625" style="95" customWidth="1"/>
    <col min="11011" max="11011" width="9.140625" style="95"/>
    <col min="11012" max="11012" width="9.85546875" style="95" bestFit="1" customWidth="1"/>
    <col min="11013" max="11014" width="9.28515625" style="95" bestFit="1" customWidth="1"/>
    <col min="11015" max="11015" width="12.42578125" style="95" customWidth="1"/>
    <col min="11016" max="11017" width="9.140625" style="95"/>
    <col min="11018" max="11018" width="15.42578125" style="95" customWidth="1"/>
    <col min="11019" max="11019" width="19" style="95" customWidth="1"/>
    <col min="11020" max="11264" width="9.140625" style="95"/>
    <col min="11265" max="11265" width="9.28515625" style="95" bestFit="1" customWidth="1"/>
    <col min="11266" max="11266" width="26.140625" style="95" customWidth="1"/>
    <col min="11267" max="11267" width="9.140625" style="95"/>
    <col min="11268" max="11268" width="9.85546875" style="95" bestFit="1" customWidth="1"/>
    <col min="11269" max="11270" width="9.28515625" style="95" bestFit="1" customWidth="1"/>
    <col min="11271" max="11271" width="12.42578125" style="95" customWidth="1"/>
    <col min="11272" max="11273" width="9.140625" style="95"/>
    <col min="11274" max="11274" width="15.42578125" style="95" customWidth="1"/>
    <col min="11275" max="11275" width="19" style="95" customWidth="1"/>
    <col min="11276" max="11520" width="9.140625" style="95"/>
    <col min="11521" max="11521" width="9.28515625" style="95" bestFit="1" customWidth="1"/>
    <col min="11522" max="11522" width="26.140625" style="95" customWidth="1"/>
    <col min="11523" max="11523" width="9.140625" style="95"/>
    <col min="11524" max="11524" width="9.85546875" style="95" bestFit="1" customWidth="1"/>
    <col min="11525" max="11526" width="9.28515625" style="95" bestFit="1" customWidth="1"/>
    <col min="11527" max="11527" width="12.42578125" style="95" customWidth="1"/>
    <col min="11528" max="11529" width="9.140625" style="95"/>
    <col min="11530" max="11530" width="15.42578125" style="95" customWidth="1"/>
    <col min="11531" max="11531" width="19" style="95" customWidth="1"/>
    <col min="11532" max="11776" width="9.140625" style="95"/>
    <col min="11777" max="11777" width="9.28515625" style="95" bestFit="1" customWidth="1"/>
    <col min="11778" max="11778" width="26.140625" style="95" customWidth="1"/>
    <col min="11779" max="11779" width="9.140625" style="95"/>
    <col min="11780" max="11780" width="9.85546875" style="95" bestFit="1" customWidth="1"/>
    <col min="11781" max="11782" width="9.28515625" style="95" bestFit="1" customWidth="1"/>
    <col min="11783" max="11783" width="12.42578125" style="95" customWidth="1"/>
    <col min="11784" max="11785" width="9.140625" style="95"/>
    <col min="11786" max="11786" width="15.42578125" style="95" customWidth="1"/>
    <col min="11787" max="11787" width="19" style="95" customWidth="1"/>
    <col min="11788" max="12032" width="9.140625" style="95"/>
    <col min="12033" max="12033" width="9.28515625" style="95" bestFit="1" customWidth="1"/>
    <col min="12034" max="12034" width="26.140625" style="95" customWidth="1"/>
    <col min="12035" max="12035" width="9.140625" style="95"/>
    <col min="12036" max="12036" width="9.85546875" style="95" bestFit="1" customWidth="1"/>
    <col min="12037" max="12038" width="9.28515625" style="95" bestFit="1" customWidth="1"/>
    <col min="12039" max="12039" width="12.42578125" style="95" customWidth="1"/>
    <col min="12040" max="12041" width="9.140625" style="95"/>
    <col min="12042" max="12042" width="15.42578125" style="95" customWidth="1"/>
    <col min="12043" max="12043" width="19" style="95" customWidth="1"/>
    <col min="12044" max="12288" width="9.140625" style="95"/>
    <col min="12289" max="12289" width="9.28515625" style="95" bestFit="1" customWidth="1"/>
    <col min="12290" max="12290" width="26.140625" style="95" customWidth="1"/>
    <col min="12291" max="12291" width="9.140625" style="95"/>
    <col min="12292" max="12292" width="9.85546875" style="95" bestFit="1" customWidth="1"/>
    <col min="12293" max="12294" width="9.28515625" style="95" bestFit="1" customWidth="1"/>
    <col min="12295" max="12295" width="12.42578125" style="95" customWidth="1"/>
    <col min="12296" max="12297" width="9.140625" style="95"/>
    <col min="12298" max="12298" width="15.42578125" style="95" customWidth="1"/>
    <col min="12299" max="12299" width="19" style="95" customWidth="1"/>
    <col min="12300" max="12544" width="9.140625" style="95"/>
    <col min="12545" max="12545" width="9.28515625" style="95" bestFit="1" customWidth="1"/>
    <col min="12546" max="12546" width="26.140625" style="95" customWidth="1"/>
    <col min="12547" max="12547" width="9.140625" style="95"/>
    <col min="12548" max="12548" width="9.85546875" style="95" bestFit="1" customWidth="1"/>
    <col min="12549" max="12550" width="9.28515625" style="95" bestFit="1" customWidth="1"/>
    <col min="12551" max="12551" width="12.42578125" style="95" customWidth="1"/>
    <col min="12552" max="12553" width="9.140625" style="95"/>
    <col min="12554" max="12554" width="15.42578125" style="95" customWidth="1"/>
    <col min="12555" max="12555" width="19" style="95" customWidth="1"/>
    <col min="12556" max="12800" width="9.140625" style="95"/>
    <col min="12801" max="12801" width="9.28515625" style="95" bestFit="1" customWidth="1"/>
    <col min="12802" max="12802" width="26.140625" style="95" customWidth="1"/>
    <col min="12803" max="12803" width="9.140625" style="95"/>
    <col min="12804" max="12804" width="9.85546875" style="95" bestFit="1" customWidth="1"/>
    <col min="12805" max="12806" width="9.28515625" style="95" bestFit="1" customWidth="1"/>
    <col min="12807" max="12807" width="12.42578125" style="95" customWidth="1"/>
    <col min="12808" max="12809" width="9.140625" style="95"/>
    <col min="12810" max="12810" width="15.42578125" style="95" customWidth="1"/>
    <col min="12811" max="12811" width="19" style="95" customWidth="1"/>
    <col min="12812" max="13056" width="9.140625" style="95"/>
    <col min="13057" max="13057" width="9.28515625" style="95" bestFit="1" customWidth="1"/>
    <col min="13058" max="13058" width="26.140625" style="95" customWidth="1"/>
    <col min="13059" max="13059" width="9.140625" style="95"/>
    <col min="13060" max="13060" width="9.85546875" style="95" bestFit="1" customWidth="1"/>
    <col min="13061" max="13062" width="9.28515625" style="95" bestFit="1" customWidth="1"/>
    <col min="13063" max="13063" width="12.42578125" style="95" customWidth="1"/>
    <col min="13064" max="13065" width="9.140625" style="95"/>
    <col min="13066" max="13066" width="15.42578125" style="95" customWidth="1"/>
    <col min="13067" max="13067" width="19" style="95" customWidth="1"/>
    <col min="13068" max="13312" width="9.140625" style="95"/>
    <col min="13313" max="13313" width="9.28515625" style="95" bestFit="1" customWidth="1"/>
    <col min="13314" max="13314" width="26.140625" style="95" customWidth="1"/>
    <col min="13315" max="13315" width="9.140625" style="95"/>
    <col min="13316" max="13316" width="9.85546875" style="95" bestFit="1" customWidth="1"/>
    <col min="13317" max="13318" width="9.28515625" style="95" bestFit="1" customWidth="1"/>
    <col min="13319" max="13319" width="12.42578125" style="95" customWidth="1"/>
    <col min="13320" max="13321" width="9.140625" style="95"/>
    <col min="13322" max="13322" width="15.42578125" style="95" customWidth="1"/>
    <col min="13323" max="13323" width="19" style="95" customWidth="1"/>
    <col min="13324" max="13568" width="9.140625" style="95"/>
    <col min="13569" max="13569" width="9.28515625" style="95" bestFit="1" customWidth="1"/>
    <col min="13570" max="13570" width="26.140625" style="95" customWidth="1"/>
    <col min="13571" max="13571" width="9.140625" style="95"/>
    <col min="13572" max="13572" width="9.85546875" style="95" bestFit="1" customWidth="1"/>
    <col min="13573" max="13574" width="9.28515625" style="95" bestFit="1" customWidth="1"/>
    <col min="13575" max="13575" width="12.42578125" style="95" customWidth="1"/>
    <col min="13576" max="13577" width="9.140625" style="95"/>
    <col min="13578" max="13578" width="15.42578125" style="95" customWidth="1"/>
    <col min="13579" max="13579" width="19" style="95" customWidth="1"/>
    <col min="13580" max="13824" width="9.140625" style="95"/>
    <col min="13825" max="13825" width="9.28515625" style="95" bestFit="1" customWidth="1"/>
    <col min="13826" max="13826" width="26.140625" style="95" customWidth="1"/>
    <col min="13827" max="13827" width="9.140625" style="95"/>
    <col min="13828" max="13828" width="9.85546875" style="95" bestFit="1" customWidth="1"/>
    <col min="13829" max="13830" width="9.28515625" style="95" bestFit="1" customWidth="1"/>
    <col min="13831" max="13831" width="12.42578125" style="95" customWidth="1"/>
    <col min="13832" max="13833" width="9.140625" style="95"/>
    <col min="13834" max="13834" width="15.42578125" style="95" customWidth="1"/>
    <col min="13835" max="13835" width="19" style="95" customWidth="1"/>
    <col min="13836" max="14080" width="9.140625" style="95"/>
    <col min="14081" max="14081" width="9.28515625" style="95" bestFit="1" customWidth="1"/>
    <col min="14082" max="14082" width="26.140625" style="95" customWidth="1"/>
    <col min="14083" max="14083" width="9.140625" style="95"/>
    <col min="14084" max="14084" width="9.85546875" style="95" bestFit="1" customWidth="1"/>
    <col min="14085" max="14086" width="9.28515625" style="95" bestFit="1" customWidth="1"/>
    <col min="14087" max="14087" width="12.42578125" style="95" customWidth="1"/>
    <col min="14088" max="14089" width="9.140625" style="95"/>
    <col min="14090" max="14090" width="15.42578125" style="95" customWidth="1"/>
    <col min="14091" max="14091" width="19" style="95" customWidth="1"/>
    <col min="14092" max="14336" width="9.140625" style="95"/>
    <col min="14337" max="14337" width="9.28515625" style="95" bestFit="1" customWidth="1"/>
    <col min="14338" max="14338" width="26.140625" style="95" customWidth="1"/>
    <col min="14339" max="14339" width="9.140625" style="95"/>
    <col min="14340" max="14340" width="9.85546875" style="95" bestFit="1" customWidth="1"/>
    <col min="14341" max="14342" width="9.28515625" style="95" bestFit="1" customWidth="1"/>
    <col min="14343" max="14343" width="12.42578125" style="95" customWidth="1"/>
    <col min="14344" max="14345" width="9.140625" style="95"/>
    <col min="14346" max="14346" width="15.42578125" style="95" customWidth="1"/>
    <col min="14347" max="14347" width="19" style="95" customWidth="1"/>
    <col min="14348" max="14592" width="9.140625" style="95"/>
    <col min="14593" max="14593" width="9.28515625" style="95" bestFit="1" customWidth="1"/>
    <col min="14594" max="14594" width="26.140625" style="95" customWidth="1"/>
    <col min="14595" max="14595" width="9.140625" style="95"/>
    <col min="14596" max="14596" width="9.85546875" style="95" bestFit="1" customWidth="1"/>
    <col min="14597" max="14598" width="9.28515625" style="95" bestFit="1" customWidth="1"/>
    <col min="14599" max="14599" width="12.42578125" style="95" customWidth="1"/>
    <col min="14600" max="14601" width="9.140625" style="95"/>
    <col min="14602" max="14602" width="15.42578125" style="95" customWidth="1"/>
    <col min="14603" max="14603" width="19" style="95" customWidth="1"/>
    <col min="14604" max="14848" width="9.140625" style="95"/>
    <col min="14849" max="14849" width="9.28515625" style="95" bestFit="1" customWidth="1"/>
    <col min="14850" max="14850" width="26.140625" style="95" customWidth="1"/>
    <col min="14851" max="14851" width="9.140625" style="95"/>
    <col min="14852" max="14852" width="9.85546875" style="95" bestFit="1" customWidth="1"/>
    <col min="14853" max="14854" width="9.28515625" style="95" bestFit="1" customWidth="1"/>
    <col min="14855" max="14855" width="12.42578125" style="95" customWidth="1"/>
    <col min="14856" max="14857" width="9.140625" style="95"/>
    <col min="14858" max="14858" width="15.42578125" style="95" customWidth="1"/>
    <col min="14859" max="14859" width="19" style="95" customWidth="1"/>
    <col min="14860" max="15104" width="9.140625" style="95"/>
    <col min="15105" max="15105" width="9.28515625" style="95" bestFit="1" customWidth="1"/>
    <col min="15106" max="15106" width="26.140625" style="95" customWidth="1"/>
    <col min="15107" max="15107" width="9.140625" style="95"/>
    <col min="15108" max="15108" width="9.85546875" style="95" bestFit="1" customWidth="1"/>
    <col min="15109" max="15110" width="9.28515625" style="95" bestFit="1" customWidth="1"/>
    <col min="15111" max="15111" width="12.42578125" style="95" customWidth="1"/>
    <col min="15112" max="15113" width="9.140625" style="95"/>
    <col min="15114" max="15114" width="15.42578125" style="95" customWidth="1"/>
    <col min="15115" max="15115" width="19" style="95" customWidth="1"/>
    <col min="15116" max="15360" width="9.140625" style="95"/>
    <col min="15361" max="15361" width="9.28515625" style="95" bestFit="1" customWidth="1"/>
    <col min="15362" max="15362" width="26.140625" style="95" customWidth="1"/>
    <col min="15363" max="15363" width="9.140625" style="95"/>
    <col min="15364" max="15364" width="9.85546875" style="95" bestFit="1" customWidth="1"/>
    <col min="15365" max="15366" width="9.28515625" style="95" bestFit="1" customWidth="1"/>
    <col min="15367" max="15367" width="12.42578125" style="95" customWidth="1"/>
    <col min="15368" max="15369" width="9.140625" style="95"/>
    <col min="15370" max="15370" width="15.42578125" style="95" customWidth="1"/>
    <col min="15371" max="15371" width="19" style="95" customWidth="1"/>
    <col min="15372" max="15616" width="9.140625" style="95"/>
    <col min="15617" max="15617" width="9.28515625" style="95" bestFit="1" customWidth="1"/>
    <col min="15618" max="15618" width="26.140625" style="95" customWidth="1"/>
    <col min="15619" max="15619" width="9.140625" style="95"/>
    <col min="15620" max="15620" width="9.85546875" style="95" bestFit="1" customWidth="1"/>
    <col min="15621" max="15622" width="9.28515625" style="95" bestFit="1" customWidth="1"/>
    <col min="15623" max="15623" width="12.42578125" style="95" customWidth="1"/>
    <col min="15624" max="15625" width="9.140625" style="95"/>
    <col min="15626" max="15626" width="15.42578125" style="95" customWidth="1"/>
    <col min="15627" max="15627" width="19" style="95" customWidth="1"/>
    <col min="15628" max="15872" width="9.140625" style="95"/>
    <col min="15873" max="15873" width="9.28515625" style="95" bestFit="1" customWidth="1"/>
    <col min="15874" max="15874" width="26.140625" style="95" customWidth="1"/>
    <col min="15875" max="15875" width="9.140625" style="95"/>
    <col min="15876" max="15876" width="9.85546875" style="95" bestFit="1" customWidth="1"/>
    <col min="15877" max="15878" width="9.28515625" style="95" bestFit="1" customWidth="1"/>
    <col min="15879" max="15879" width="12.42578125" style="95" customWidth="1"/>
    <col min="15880" max="15881" width="9.140625" style="95"/>
    <col min="15882" max="15882" width="15.42578125" style="95" customWidth="1"/>
    <col min="15883" max="15883" width="19" style="95" customWidth="1"/>
    <col min="15884" max="16128" width="9.140625" style="95"/>
    <col min="16129" max="16129" width="9.28515625" style="95" bestFit="1" customWidth="1"/>
    <col min="16130" max="16130" width="26.140625" style="95" customWidth="1"/>
    <col min="16131" max="16131" width="9.140625" style="95"/>
    <col min="16132" max="16132" width="9.85546875" style="95" bestFit="1" customWidth="1"/>
    <col min="16133" max="16134" width="9.28515625" style="95" bestFit="1" customWidth="1"/>
    <col min="16135" max="16135" width="12.42578125" style="95" customWidth="1"/>
    <col min="16136" max="16137" width="9.140625" style="95"/>
    <col min="16138" max="16138" width="15.42578125" style="95" customWidth="1"/>
    <col min="16139" max="16139" width="19" style="95" customWidth="1"/>
    <col min="16140" max="16384" width="9.140625" style="95"/>
  </cols>
  <sheetData>
    <row r="2" spans="1:9" s="95" customFormat="1" ht="15.75" x14ac:dyDescent="0.25">
      <c r="A2" s="93"/>
      <c r="B2" s="94" t="str">
        <f>[1]Aktivet!B1</f>
        <v>E.B.S. SHPK</v>
      </c>
      <c r="C2" s="93"/>
      <c r="D2" s="93"/>
      <c r="E2" s="93"/>
      <c r="F2" s="93"/>
      <c r="G2" s="128"/>
    </row>
    <row r="3" spans="1:9" s="95" customFormat="1" ht="15.75" x14ac:dyDescent="0.25">
      <c r="A3" s="93"/>
      <c r="B3" s="97" t="str">
        <f>[1]Aktivet!B2</f>
        <v>K 72014002 P</v>
      </c>
      <c r="C3" s="93"/>
      <c r="D3" s="93"/>
      <c r="E3" s="93"/>
      <c r="F3" s="93"/>
      <c r="G3" s="128"/>
    </row>
    <row r="4" spans="1:9" s="95" customFormat="1" ht="15.75" x14ac:dyDescent="0.25">
      <c r="A4" s="93"/>
      <c r="B4" s="98" t="s">
        <v>215</v>
      </c>
      <c r="C4" s="93"/>
      <c r="D4" s="93"/>
      <c r="E4" s="93"/>
      <c r="F4" s="93"/>
      <c r="G4" s="128"/>
    </row>
    <row r="5" spans="1:9" s="95" customFormat="1" ht="15.75" x14ac:dyDescent="0.25">
      <c r="A5" s="93"/>
      <c r="B5" s="97"/>
      <c r="C5" s="93"/>
      <c r="D5" s="93"/>
      <c r="E5" s="93"/>
      <c r="F5" s="93"/>
      <c r="G5" s="128"/>
    </row>
    <row r="6" spans="1:9" s="95" customFormat="1" ht="15.75" x14ac:dyDescent="0.25">
      <c r="A6" s="93"/>
      <c r="B6" s="216" t="s">
        <v>268</v>
      </c>
      <c r="C6" s="216"/>
      <c r="D6" s="216"/>
      <c r="E6" s="216"/>
      <c r="F6" s="216"/>
      <c r="G6" s="216"/>
    </row>
    <row r="7" spans="1:9" s="95" customFormat="1" x14ac:dyDescent="0.2">
      <c r="A7" s="93"/>
      <c r="B7" s="93"/>
      <c r="C7" s="93"/>
      <c r="D7" s="93"/>
      <c r="E7" s="93"/>
      <c r="F7" s="93"/>
      <c r="G7" s="128"/>
    </row>
    <row r="8" spans="1:9" s="95" customFormat="1" ht="15" x14ac:dyDescent="0.25">
      <c r="A8" s="214" t="s">
        <v>221</v>
      </c>
      <c r="B8" s="214" t="s">
        <v>222</v>
      </c>
      <c r="C8" s="214" t="s">
        <v>223</v>
      </c>
      <c r="D8" s="99" t="s">
        <v>224</v>
      </c>
      <c r="E8" s="214" t="s">
        <v>225</v>
      </c>
      <c r="F8" s="214" t="s">
        <v>226</v>
      </c>
      <c r="G8" s="129" t="s">
        <v>224</v>
      </c>
    </row>
    <row r="9" spans="1:9" s="95" customFormat="1" ht="15" x14ac:dyDescent="0.25">
      <c r="A9" s="215"/>
      <c r="B9" s="215"/>
      <c r="C9" s="215"/>
      <c r="D9" s="100">
        <v>44927</v>
      </c>
      <c r="E9" s="215"/>
      <c r="F9" s="215"/>
      <c r="G9" s="130">
        <v>45291</v>
      </c>
    </row>
    <row r="10" spans="1:9" s="95" customFormat="1" ht="15" x14ac:dyDescent="0.25">
      <c r="A10" s="101">
        <v>1</v>
      </c>
      <c r="B10" s="102" t="s">
        <v>227</v>
      </c>
      <c r="C10" s="101"/>
      <c r="D10" s="103">
        <v>18672170</v>
      </c>
      <c r="E10" s="103">
        <v>0</v>
      </c>
      <c r="F10" s="103">
        <v>0</v>
      </c>
      <c r="G10" s="131">
        <f>D10+E10-F10</f>
        <v>18672170</v>
      </c>
    </row>
    <row r="11" spans="1:9" s="95" customFormat="1" ht="15" x14ac:dyDescent="0.25">
      <c r="A11" s="101">
        <v>2</v>
      </c>
      <c r="B11" s="102" t="s">
        <v>228</v>
      </c>
      <c r="C11" s="101"/>
      <c r="D11" s="103">
        <v>1932187</v>
      </c>
      <c r="E11" s="103">
        <v>0</v>
      </c>
      <c r="F11" s="103">
        <v>0</v>
      </c>
      <c r="G11" s="131">
        <v>1932187</v>
      </c>
    </row>
    <row r="12" spans="1:9" s="95" customFormat="1" ht="15" x14ac:dyDescent="0.25">
      <c r="A12" s="101">
        <v>3</v>
      </c>
      <c r="B12" s="102" t="s">
        <v>229</v>
      </c>
      <c r="C12" s="101"/>
      <c r="D12" s="103">
        <v>7359113</v>
      </c>
      <c r="E12" s="103">
        <v>362775</v>
      </c>
      <c r="F12" s="103">
        <v>950000</v>
      </c>
      <c r="G12" s="131">
        <f t="shared" ref="G12:G14" si="0">D12+E12-F12</f>
        <v>6771888</v>
      </c>
    </row>
    <row r="13" spans="1:9" s="95" customFormat="1" ht="15" x14ac:dyDescent="0.25">
      <c r="A13" s="101">
        <v>4</v>
      </c>
      <c r="B13" s="102" t="s">
        <v>230</v>
      </c>
      <c r="C13" s="101"/>
      <c r="D13" s="103">
        <v>4419181</v>
      </c>
      <c r="E13" s="103">
        <v>63886</v>
      </c>
      <c r="F13" s="103">
        <v>0</v>
      </c>
      <c r="G13" s="131">
        <f t="shared" si="0"/>
        <v>4483067</v>
      </c>
    </row>
    <row r="14" spans="1:9" s="95" customFormat="1" ht="15" x14ac:dyDescent="0.25">
      <c r="A14" s="101">
        <v>5</v>
      </c>
      <c r="B14" s="102" t="s">
        <v>231</v>
      </c>
      <c r="C14" s="101"/>
      <c r="D14" s="103">
        <v>20037296.498141341</v>
      </c>
      <c r="E14" s="103">
        <v>2865873</v>
      </c>
      <c r="F14" s="103">
        <v>0</v>
      </c>
      <c r="G14" s="131">
        <f t="shared" si="0"/>
        <v>22903169.498141341</v>
      </c>
    </row>
    <row r="15" spans="1:9" s="95" customFormat="1" ht="17.25" customHeight="1" x14ac:dyDescent="0.25">
      <c r="A15" s="104"/>
      <c r="B15" s="107" t="s">
        <v>232</v>
      </c>
      <c r="C15" s="108"/>
      <c r="D15" s="109">
        <f>SUM(D10:D14)</f>
        <v>52419947.498141341</v>
      </c>
      <c r="E15" s="109">
        <f>SUM(E10:E14)</f>
        <v>3292534</v>
      </c>
      <c r="F15" s="109">
        <v>0</v>
      </c>
      <c r="G15" s="131">
        <f>G10+G11+G12+G13+G14</f>
        <v>54762481.498141341</v>
      </c>
      <c r="I15" s="105"/>
    </row>
    <row r="16" spans="1:9" s="95" customFormat="1" ht="15" x14ac:dyDescent="0.25">
      <c r="A16" s="106"/>
      <c r="B16" s="106"/>
      <c r="C16" s="106"/>
      <c r="D16" s="106"/>
      <c r="E16" s="106"/>
      <c r="F16" s="106"/>
      <c r="G16" s="132"/>
    </row>
    <row r="17" spans="1:10" s="95" customFormat="1" ht="15" x14ac:dyDescent="0.25">
      <c r="A17" s="106"/>
      <c r="B17" s="106"/>
      <c r="C17" s="106"/>
      <c r="D17" s="106"/>
      <c r="E17" s="106"/>
      <c r="F17" s="106"/>
      <c r="G17" s="132"/>
    </row>
    <row r="18" spans="1:10" s="95" customFormat="1" ht="15" x14ac:dyDescent="0.25">
      <c r="A18" s="106"/>
      <c r="B18" s="213" t="s">
        <v>270</v>
      </c>
      <c r="C18" s="213"/>
      <c r="D18" s="213"/>
      <c r="E18" s="213"/>
      <c r="F18" s="213"/>
      <c r="G18" s="213"/>
    </row>
    <row r="19" spans="1:10" s="95" customFormat="1" ht="15" x14ac:dyDescent="0.25">
      <c r="A19" s="106"/>
      <c r="B19" s="106"/>
      <c r="C19" s="106"/>
      <c r="D19" s="106"/>
      <c r="E19" s="106"/>
      <c r="F19" s="106"/>
      <c r="G19" s="132"/>
    </row>
    <row r="20" spans="1:10" s="95" customFormat="1" ht="15" x14ac:dyDescent="0.25">
      <c r="A20" s="214" t="s">
        <v>221</v>
      </c>
      <c r="B20" s="214" t="s">
        <v>222</v>
      </c>
      <c r="C20" s="214" t="s">
        <v>223</v>
      </c>
      <c r="D20" s="99" t="s">
        <v>224</v>
      </c>
      <c r="E20" s="214" t="s">
        <v>225</v>
      </c>
      <c r="F20" s="214" t="s">
        <v>226</v>
      </c>
      <c r="G20" s="129" t="s">
        <v>224</v>
      </c>
    </row>
    <row r="21" spans="1:10" s="95" customFormat="1" ht="15" x14ac:dyDescent="0.25">
      <c r="A21" s="215"/>
      <c r="B21" s="215"/>
      <c r="C21" s="215"/>
      <c r="D21" s="100">
        <v>44927</v>
      </c>
      <c r="E21" s="215"/>
      <c r="F21" s="215"/>
      <c r="G21" s="130">
        <v>45291</v>
      </c>
    </row>
    <row r="22" spans="1:10" s="95" customFormat="1" ht="15" x14ac:dyDescent="0.25">
      <c r="A22" s="101">
        <v>1</v>
      </c>
      <c r="B22" s="102" t="s">
        <v>227</v>
      </c>
      <c r="C22" s="101"/>
      <c r="D22" s="103">
        <f>'[2]Amortizimi 2023(Qaniu 1) '!H12</f>
        <v>5821065.9000000004</v>
      </c>
      <c r="E22" s="103">
        <f>'[2]Amortizimi 2023(Qaniu 1) '!M12</f>
        <v>180452.5</v>
      </c>
      <c r="F22" s="103"/>
      <c r="G22" s="131">
        <f>D22+E22-F22</f>
        <v>6001518.4000000004</v>
      </c>
    </row>
    <row r="23" spans="1:10" s="95" customFormat="1" ht="15" x14ac:dyDescent="0.25">
      <c r="A23" s="101">
        <v>2</v>
      </c>
      <c r="B23" s="102" t="s">
        <v>228</v>
      </c>
      <c r="C23" s="101"/>
      <c r="D23" s="103">
        <f>'[2]Amortizimi 2023(Qaniu 1) '!H25</f>
        <v>1923665.4</v>
      </c>
      <c r="E23" s="103">
        <f>'[2]Amortizimi 2023(Qaniu 1) '!M25</f>
        <v>1704.3200000000002</v>
      </c>
      <c r="F23" s="103"/>
      <c r="G23" s="131">
        <f>D23+E23-F23</f>
        <v>1925369.72</v>
      </c>
    </row>
    <row r="24" spans="1:10" s="95" customFormat="1" ht="15" x14ac:dyDescent="0.25">
      <c r="A24" s="101">
        <v>3</v>
      </c>
      <c r="B24" s="102" t="s">
        <v>229</v>
      </c>
      <c r="C24" s="101"/>
      <c r="D24" s="103">
        <f>'[2]Amortizimi 2023(Qaniu 1) '!H130</f>
        <v>5358570.4847999997</v>
      </c>
      <c r="E24" s="103">
        <f>'[2]Amortizimi 2023(Qaniu 1) '!M130</f>
        <v>407193.20564</v>
      </c>
      <c r="F24" s="103">
        <v>863894</v>
      </c>
      <c r="G24" s="131">
        <f>D24+E24-F24</f>
        <v>4901869.69044</v>
      </c>
    </row>
    <row r="25" spans="1:10" s="95" customFormat="1" ht="15" x14ac:dyDescent="0.25">
      <c r="A25" s="101">
        <v>4</v>
      </c>
      <c r="B25" s="102" t="s">
        <v>230</v>
      </c>
      <c r="C25" s="101"/>
      <c r="D25" s="103">
        <f>'[2]Amortizimi 2023(Qaniu 1) '!H66</f>
        <v>3465914.3</v>
      </c>
      <c r="E25" s="103">
        <f>'[2]Amortizimi 2023(Qaniu 1) '!M66</f>
        <v>192722.016</v>
      </c>
      <c r="F25" s="103"/>
      <c r="G25" s="131">
        <f>D25+E25-F25</f>
        <v>3658636.3159999996</v>
      </c>
    </row>
    <row r="26" spans="1:10" s="95" customFormat="1" ht="15" x14ac:dyDescent="0.25">
      <c r="A26" s="101">
        <v>5</v>
      </c>
      <c r="B26" s="102" t="s">
        <v>231</v>
      </c>
      <c r="C26" s="101"/>
      <c r="D26" s="103">
        <f>'[2]Amortizimi 2023(Qaniu 1) '!H119</f>
        <v>10838780.899839895</v>
      </c>
      <c r="E26" s="103">
        <f>'[2]Amortizimi 2023(Qaniu 1) '!M119</f>
        <v>3632499.0323973172</v>
      </c>
      <c r="F26" s="103"/>
      <c r="G26" s="131">
        <f>D26+E26-F26</f>
        <v>14471279.932237212</v>
      </c>
    </row>
    <row r="27" spans="1:10" s="95" customFormat="1" ht="18.75" customHeight="1" x14ac:dyDescent="0.2">
      <c r="A27" s="104"/>
      <c r="B27" s="107" t="s">
        <v>232</v>
      </c>
      <c r="C27" s="108"/>
      <c r="D27" s="109">
        <f>SUM(D22:D26)</f>
        <v>27407996.984639898</v>
      </c>
      <c r="E27" s="109">
        <f>SUM(E22:E26)</f>
        <v>4414571.0740373172</v>
      </c>
      <c r="F27" s="109">
        <f>SUM(F22:F26)</f>
        <v>863894</v>
      </c>
      <c r="G27" s="135">
        <f>SUM(G22:G26)</f>
        <v>30958674.058677211</v>
      </c>
      <c r="I27" s="105"/>
    </row>
    <row r="28" spans="1:10" s="95" customFormat="1" ht="15" x14ac:dyDescent="0.25">
      <c r="A28" s="106"/>
      <c r="B28" s="106"/>
      <c r="C28" s="106"/>
      <c r="D28" s="106"/>
      <c r="E28" s="106"/>
      <c r="F28" s="106"/>
      <c r="G28" s="132"/>
    </row>
    <row r="29" spans="1:10" s="95" customFormat="1" ht="15" x14ac:dyDescent="0.25">
      <c r="A29" s="106"/>
      <c r="B29" s="106"/>
      <c r="C29" s="106"/>
      <c r="D29" s="106"/>
      <c r="E29" s="106"/>
      <c r="F29" s="106"/>
      <c r="G29" s="132"/>
    </row>
    <row r="30" spans="1:10" s="95" customFormat="1" ht="15" x14ac:dyDescent="0.25">
      <c r="A30" s="106"/>
      <c r="B30" s="213" t="s">
        <v>269</v>
      </c>
      <c r="C30" s="213"/>
      <c r="D30" s="213"/>
      <c r="E30" s="213"/>
      <c r="F30" s="213"/>
      <c r="G30" s="213"/>
    </row>
    <row r="31" spans="1:10" s="95" customFormat="1" ht="15" x14ac:dyDescent="0.25">
      <c r="A31" s="106"/>
      <c r="B31" s="106"/>
      <c r="C31" s="106"/>
      <c r="D31" s="106"/>
      <c r="E31" s="106"/>
      <c r="F31" s="106"/>
      <c r="G31" s="132"/>
      <c r="J31" s="105"/>
    </row>
    <row r="32" spans="1:10" s="95" customFormat="1" ht="15" x14ac:dyDescent="0.25">
      <c r="A32" s="214" t="s">
        <v>221</v>
      </c>
      <c r="B32" s="214" t="s">
        <v>222</v>
      </c>
      <c r="C32" s="214" t="s">
        <v>223</v>
      </c>
      <c r="D32" s="99" t="s">
        <v>224</v>
      </c>
      <c r="E32" s="214" t="s">
        <v>225</v>
      </c>
      <c r="F32" s="214" t="s">
        <v>226</v>
      </c>
      <c r="G32" s="129" t="s">
        <v>224</v>
      </c>
    </row>
    <row r="33" spans="1:11" ht="15" x14ac:dyDescent="0.25">
      <c r="A33" s="215"/>
      <c r="B33" s="215"/>
      <c r="C33" s="215"/>
      <c r="D33" s="100">
        <v>44927</v>
      </c>
      <c r="E33" s="215"/>
      <c r="F33" s="215"/>
      <c r="G33" s="130">
        <v>45291</v>
      </c>
    </row>
    <row r="34" spans="1:11" ht="15" x14ac:dyDescent="0.25">
      <c r="A34" s="101">
        <v>1</v>
      </c>
      <c r="B34" s="102" t="s">
        <v>227</v>
      </c>
      <c r="C34" s="101"/>
      <c r="D34" s="103">
        <v>12851104.1</v>
      </c>
      <c r="E34" s="103">
        <v>0</v>
      </c>
      <c r="F34" s="103">
        <v>180452.5</v>
      </c>
      <c r="G34" s="131">
        <f>D34+E34-F34</f>
        <v>12670651.6</v>
      </c>
      <c r="I34" s="136"/>
      <c r="J34" s="105"/>
    </row>
    <row r="35" spans="1:11" ht="15" x14ac:dyDescent="0.25">
      <c r="A35" s="101">
        <v>2</v>
      </c>
      <c r="B35" s="102" t="s">
        <v>228</v>
      </c>
      <c r="C35" s="101"/>
      <c r="D35" s="103">
        <v>8521.6</v>
      </c>
      <c r="E35" s="134">
        <v>0</v>
      </c>
      <c r="F35" s="103">
        <v>1704.3200000000002</v>
      </c>
      <c r="G35" s="131">
        <f>D35+E35-F35</f>
        <v>6817.2800000000007</v>
      </c>
      <c r="I35" s="136"/>
      <c r="J35" s="105"/>
    </row>
    <row r="36" spans="1:11" ht="15" x14ac:dyDescent="0.25">
      <c r="A36" s="101">
        <v>3</v>
      </c>
      <c r="B36" s="102" t="s">
        <v>229</v>
      </c>
      <c r="C36" s="101"/>
      <c r="D36" s="103">
        <v>2000542.5151999998</v>
      </c>
      <c r="E36" s="103">
        <v>-587225</v>
      </c>
      <c r="F36" s="103">
        <v>-456700.79436</v>
      </c>
      <c r="G36" s="131">
        <f>D36+E36-F36</f>
        <v>1870018.3095599997</v>
      </c>
      <c r="I36" s="105"/>
      <c r="J36" s="105"/>
    </row>
    <row r="37" spans="1:11" ht="15" x14ac:dyDescent="0.25">
      <c r="A37" s="101">
        <v>4</v>
      </c>
      <c r="B37" s="102" t="s">
        <v>230</v>
      </c>
      <c r="C37" s="101"/>
      <c r="D37" s="103">
        <v>953266.70000000019</v>
      </c>
      <c r="E37" s="103">
        <v>63886</v>
      </c>
      <c r="F37" s="103">
        <v>192722.016</v>
      </c>
      <c r="G37" s="131">
        <f>D37+E37-F37</f>
        <v>824430.68400000012</v>
      </c>
      <c r="I37" s="136"/>
      <c r="J37" s="105"/>
    </row>
    <row r="38" spans="1:11" ht="15" x14ac:dyDescent="0.25">
      <c r="A38" s="101">
        <v>5</v>
      </c>
      <c r="B38" s="102" t="s">
        <v>231</v>
      </c>
      <c r="C38" s="101"/>
      <c r="D38" s="103">
        <v>9198515.1983014438</v>
      </c>
      <c r="E38" s="103">
        <v>2865873</v>
      </c>
      <c r="F38" s="103">
        <v>3632499.0323973172</v>
      </c>
      <c r="G38" s="131">
        <f>D38+E38-F38</f>
        <v>8431889.1659041271</v>
      </c>
      <c r="I38" s="136"/>
      <c r="J38" s="105"/>
    </row>
    <row r="39" spans="1:11" s="110" customFormat="1" ht="17.25" customHeight="1" x14ac:dyDescent="0.2">
      <c r="A39" s="107"/>
      <c r="B39" s="107" t="s">
        <v>232</v>
      </c>
      <c r="C39" s="108"/>
      <c r="D39" s="109">
        <f>SUM(D34:D38)</f>
        <v>25011950.113501444</v>
      </c>
      <c r="E39" s="109">
        <f>SUM(E34:E38)</f>
        <v>2342534</v>
      </c>
      <c r="F39" s="109">
        <f>SUM(F34:F38)</f>
        <v>3550677.0740373172</v>
      </c>
      <c r="G39" s="135">
        <f>SUM(G34:G38)</f>
        <v>23803807.039464124</v>
      </c>
      <c r="I39" s="137"/>
      <c r="J39" s="138"/>
      <c r="K39" s="111"/>
    </row>
    <row r="40" spans="1:11" x14ac:dyDescent="0.2">
      <c r="A40" s="93"/>
      <c r="B40" s="93"/>
      <c r="C40" s="93"/>
      <c r="D40" s="93"/>
      <c r="E40" s="93"/>
      <c r="F40" s="93"/>
      <c r="G40" s="128"/>
      <c r="I40" s="105"/>
    </row>
    <row r="41" spans="1:11" x14ac:dyDescent="0.2">
      <c r="A41" s="93"/>
      <c r="B41" s="93"/>
      <c r="C41" s="93"/>
      <c r="D41" s="93"/>
      <c r="E41" s="93"/>
      <c r="F41" s="93"/>
      <c r="G41" s="128"/>
    </row>
    <row r="42" spans="1:11" ht="15" x14ac:dyDescent="0.2">
      <c r="A42" s="93"/>
      <c r="B42" s="93"/>
      <c r="C42" s="93"/>
      <c r="D42" s="211" t="s">
        <v>233</v>
      </c>
      <c r="E42" s="211"/>
      <c r="F42" s="211"/>
      <c r="G42" s="211"/>
    </row>
    <row r="43" spans="1:11" ht="15" x14ac:dyDescent="0.2">
      <c r="A43" s="93"/>
      <c r="B43" s="93"/>
      <c r="C43" s="93"/>
      <c r="D43" s="212" t="s">
        <v>234</v>
      </c>
      <c r="E43" s="212"/>
      <c r="F43" s="212"/>
      <c r="G43" s="212"/>
    </row>
  </sheetData>
  <mergeCells count="20">
    <mergeCell ref="B6:G6"/>
    <mergeCell ref="A8:A9"/>
    <mergeCell ref="B8:B9"/>
    <mergeCell ref="C8:C9"/>
    <mergeCell ref="E8:E9"/>
    <mergeCell ref="F8:F9"/>
    <mergeCell ref="B18:G18"/>
    <mergeCell ref="A20:A21"/>
    <mergeCell ref="B20:B21"/>
    <mergeCell ref="C20:C21"/>
    <mergeCell ref="E20:E21"/>
    <mergeCell ref="F20:F21"/>
    <mergeCell ref="D42:G42"/>
    <mergeCell ref="D43:G43"/>
    <mergeCell ref="B30:G30"/>
    <mergeCell ref="A32:A33"/>
    <mergeCell ref="B32:B33"/>
    <mergeCell ref="C32:C33"/>
    <mergeCell ref="E32:E33"/>
    <mergeCell ref="F32:F33"/>
  </mergeCells>
  <pageMargins left="0.7" right="0.7" top="0.75" bottom="0.75" header="0.3" footer="0.3"/>
  <pageSetup orientation="portrait" r:id="rId1"/>
  <ignoredErrors>
    <ignoredError sqref="D15 D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Kop.</vt:lpstr>
      <vt:lpstr>1-Pasqyra e Pozicioni Financiar</vt:lpstr>
      <vt:lpstr>2.1-Pasqyra e Perform. (natyra)</vt:lpstr>
      <vt:lpstr>3,1-22-G-CashFlow indirekt</vt:lpstr>
      <vt:lpstr>4-22-G-Pasq e Lev ne Kap</vt:lpstr>
      <vt:lpstr>AQT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Bashkim</dc:creator>
  <cp:lastModifiedBy>user</cp:lastModifiedBy>
  <cp:lastPrinted>2024-02-28T14:00:35Z</cp:lastPrinted>
  <dcterms:created xsi:type="dcterms:W3CDTF">2020-03-13T12:13:30Z</dcterms:created>
  <dcterms:modified xsi:type="dcterms:W3CDTF">2024-02-28T14:02:11Z</dcterms:modified>
</cp:coreProperties>
</file>