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Z:\3-COO\1.Shoqeri Aktive\BM\1.Aktive\Aldafa Shpk\Pasqyrat Financiare\Viti 2022\Pasqyrat sipas e - Albania\"/>
    </mc:Choice>
  </mc:AlternateContent>
  <xr:revisionPtr revIDLastSave="0" documentId="8_{D546DF44-ADAA-40FC-97AB-2AFDD745BFF8}" xr6:coauthVersionLast="47" xr6:coauthVersionMax="47" xr10:uidLastSave="{00000000-0000-0000-0000-000000000000}"/>
  <bookViews>
    <workbookView xWindow="2688" yWindow="936" windowWidth="11064" windowHeight="12024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7" i="1"/>
  <c r="C25" i="1"/>
  <c r="C23" i="1"/>
  <c r="C22" i="1"/>
  <c r="C16" i="1"/>
  <c r="C15" i="1"/>
  <c r="C14" i="1"/>
  <c r="C13" i="1"/>
  <c r="C10" i="1"/>
  <c r="B22" i="1"/>
  <c r="B23" i="1"/>
  <c r="B25" i="1" s="1"/>
  <c r="B27" i="1" s="1"/>
  <c r="B26" i="1"/>
  <c r="B12" i="1"/>
  <c r="B17" i="1"/>
  <c r="B16" i="1"/>
  <c r="B15" i="1"/>
  <c r="B14" i="1"/>
  <c r="B13" i="1"/>
  <c r="B10" i="1"/>
  <c r="M6" i="1"/>
  <c r="N6" i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<sst xmlns="http://schemas.openxmlformats.org/spreadsheetml/2006/main" count="28" uniqueCount="27">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</sst>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Alignment="1">
      <alignment vertical="center"/>
    </xf>
    <xf numFmtId="164" fontId="0" fillId="0" borderId="0" xfId="1" applyNumberFormat="1" applyFont="1"/>
    <xf numFmtId="164" fontId="4" fillId="0" borderId="0" xfId="1" applyNumberFormat="1" applyFont="1" applyAlignment="1">
      <alignment vertical="center"/>
    </xf>
    <xf numFmtId="164" fontId="4" fillId="2" borderId="0" xfId="1" applyNumberFormat="1" applyFont="1" applyFill="1" applyAlignment="1">
      <alignment vertical="center"/>
    </xf>
    <xf numFmtId="164" fontId="8" fillId="0" borderId="0" xfId="1" applyNumberFormat="1" applyFont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C27" sqref="C27"/>
    </sheetView>
  </sheetViews>
  <sheetFormatPr defaultRowHeight="14.4" x14ac:dyDescent="0.3"/>
  <cols>
    <col min="1" max="1" width="72.33203125" customWidth="1"/>
    <col min="2" max="2" width="14.7773437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8" t="s">
        <v>25</v>
      </c>
    </row>
    <row r="2" spans="1:14" ht="15" customHeight="1" x14ac:dyDescent="0.3">
      <c r="A2" s="25" t="s">
        <v>24</v>
      </c>
      <c r="B2" s="17" t="s">
        <v>23</v>
      </c>
      <c r="C2" s="17" t="s">
        <v>23</v>
      </c>
    </row>
    <row r="3" spans="1:14" ht="15" customHeight="1" x14ac:dyDescent="0.3">
      <c r="A3" s="26"/>
      <c r="B3" s="17" t="s">
        <v>22</v>
      </c>
      <c r="C3" s="17" t="s">
        <v>21</v>
      </c>
    </row>
    <row r="4" spans="1:14" x14ac:dyDescent="0.3">
      <c r="A4" s="16" t="s">
        <v>20</v>
      </c>
    </row>
    <row r="5" spans="1:14" x14ac:dyDescent="0.3">
      <c r="B5" s="15"/>
    </row>
    <row r="6" spans="1:14" x14ac:dyDescent="0.3">
      <c r="A6" s="9" t="s">
        <v>19</v>
      </c>
      <c r="B6" s="19">
        <v>61840025</v>
      </c>
      <c r="C6">
        <v>79100025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B7" s="20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9" t="s">
        <v>17</v>
      </c>
      <c r="B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9" t="s">
        <v>16</v>
      </c>
      <c r="B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9" t="s">
        <v>15</v>
      </c>
      <c r="B10" s="21">
        <f>-42389496</f>
        <v>-42389496</v>
      </c>
      <c r="C10">
        <f>-58542572</f>
        <v>-58542572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9" t="s">
        <v>14</v>
      </c>
      <c r="B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9" t="s">
        <v>13</v>
      </c>
      <c r="B12" s="22">
        <f>SUM(B13:B14)</f>
        <v>-1256317</v>
      </c>
      <c r="C12" s="14">
        <f>SUM(C13:C14)</f>
        <v>-1369588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3" t="s">
        <v>12</v>
      </c>
      <c r="B13" s="21">
        <f>-1076538</f>
        <v>-1076538</v>
      </c>
      <c r="C13">
        <f>-1173599</f>
        <v>-1173599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3" t="s">
        <v>11</v>
      </c>
      <c r="B14" s="21">
        <f>-179779</f>
        <v>-179779</v>
      </c>
      <c r="C14">
        <f>-195989</f>
        <v>-195989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9" t="s">
        <v>10</v>
      </c>
      <c r="B15" s="23">
        <f>-1801621</f>
        <v>-1801621</v>
      </c>
      <c r="C15">
        <f>-1288240</f>
        <v>-1288240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9" t="s">
        <v>9</v>
      </c>
      <c r="B16" s="23">
        <f>-6812875</f>
        <v>-6812875</v>
      </c>
      <c r="C16">
        <f>-13994325</f>
        <v>-13994325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0" t="s">
        <v>8</v>
      </c>
      <c r="B17" s="24">
        <f>SUM(B6:B12,B15:B16)</f>
        <v>9579716</v>
      </c>
      <c r="C17" s="6">
        <f>SUM(C6:C12,C15:C16)</f>
        <v>3905300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8" t="s">
        <v>6</v>
      </c>
      <c r="B20" s="3">
        <v>115217</v>
      </c>
      <c r="C20">
        <v>918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9" t="s">
        <v>4</v>
      </c>
      <c r="B22" s="8">
        <f>-843369</f>
        <v>-843369</v>
      </c>
      <c r="C22">
        <f>-14602</f>
        <v>-14602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7" t="s">
        <v>3</v>
      </c>
      <c r="B23" s="6">
        <f>SUM(B20:B22)</f>
        <v>-728152</v>
      </c>
      <c r="C23" s="6">
        <f>SUM(C20:C22)</f>
        <v>-13684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5">
        <f>B17+B23</f>
        <v>8851564</v>
      </c>
      <c r="C25" s="5">
        <f>C17+C23</f>
        <v>3891616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3">
        <f>-1329235</f>
        <v>-1329235</v>
      </c>
      <c r="C26" s="3">
        <f>-584104</f>
        <v>-584104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1">
        <f>B25+B26</f>
        <v>7522329</v>
      </c>
      <c r="C27" s="1">
        <f>C25+C26</f>
        <v>3307512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Ira</cp:lastModifiedBy>
  <dcterms:created xsi:type="dcterms:W3CDTF">2018-06-20T15:30:23Z</dcterms:created>
  <dcterms:modified xsi:type="dcterms:W3CDTF">2023-05-05T15:08:08Z</dcterms:modified>
</cp:coreProperties>
</file>