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50" windowWidth="15140" windowHeight="8130"/>
  </bookViews>
  <sheets>
    <sheet name="KOPERTINA" sheetId="1" r:id="rId1"/>
    <sheet name="AKTIVI" sheetId="2" r:id="rId2"/>
    <sheet name="PASIVI" sheetId="3" r:id="rId3"/>
    <sheet name="REZULTATI" sheetId="4" r:id="rId4"/>
    <sheet name="FLUK DIRKT" sheetId="16" r:id="rId5"/>
    <sheet name="KAPITALI" sheetId="6" r:id="rId6"/>
    <sheet name="DEKLARATE" sheetId="9" r:id="rId7"/>
    <sheet name="IV AUT" sheetId="10" r:id="rId8"/>
    <sheet name="IV MALL" sheetId="11" r:id="rId9"/>
    <sheet name="AAM" sheetId="12" r:id="rId10"/>
    <sheet name="PASQ 1" sheetId="13" r:id="rId11"/>
    <sheet name="PASQ 2" sheetId="14" r:id="rId12"/>
    <sheet name="PASQ 3" sheetId="15" r:id="rId13"/>
    <sheet name="SHENIME" sheetId="8" r:id="rId14"/>
    <sheet name="Sheet1" sheetId="17" r:id="rId15"/>
  </sheets>
  <definedNames>
    <definedName name="KOSTO">'IV MALL'!$E$9:$E$20</definedName>
    <definedName name="SASI">'IV MALL'!$D$9:$D$20</definedName>
    <definedName name="VLERE">'IV MALL'!$F$9:$F$20</definedName>
  </definedNames>
  <calcPr calcId="125725"/>
</workbook>
</file>

<file path=xl/calcChain.xml><?xml version="1.0" encoding="utf-8"?>
<calcChain xmlns="http://schemas.openxmlformats.org/spreadsheetml/2006/main">
  <c r="I33" i="14"/>
  <c r="I29"/>
  <c r="J24" i="13"/>
  <c r="I8"/>
  <c r="I24" s="1"/>
  <c r="J8"/>
  <c r="F20" i="11"/>
  <c r="F19"/>
  <c r="F18"/>
  <c r="F17"/>
  <c r="F16"/>
  <c r="F15"/>
  <c r="F14"/>
  <c r="F13"/>
  <c r="F12"/>
  <c r="F11"/>
  <c r="F10"/>
  <c r="F9"/>
  <c r="F21" l="1"/>
  <c r="D29" i="9" l="1"/>
  <c r="F9"/>
  <c r="F28" i="16"/>
  <c r="E28"/>
  <c r="G22" i="4"/>
  <c r="G27" s="1"/>
  <c r="G18"/>
  <c r="G19" s="1"/>
  <c r="G13"/>
  <c r="H34" i="3"/>
  <c r="H27"/>
  <c r="H26"/>
  <c r="H33" s="1"/>
  <c r="H13"/>
  <c r="H10"/>
  <c r="H8"/>
  <c r="H36" i="2"/>
  <c r="H34"/>
  <c r="H21"/>
  <c r="H13"/>
  <c r="H9"/>
  <c r="H8"/>
  <c r="H45" s="1"/>
  <c r="G47" i="12"/>
  <c r="D47"/>
  <c r="D17"/>
  <c r="E17"/>
  <c r="G17"/>
  <c r="I13" i="14"/>
  <c r="G28" i="4" l="1"/>
  <c r="G31" s="1"/>
  <c r="H45" i="3"/>
  <c r="F37" i="9"/>
  <c r="D31"/>
  <c r="H16" i="6"/>
  <c r="D14" i="15" l="1"/>
  <c r="D45" s="1"/>
  <c r="I17" i="14"/>
  <c r="I7"/>
  <c r="I38" l="1"/>
  <c r="F22" i="4" l="1"/>
  <c r="F27" s="1"/>
  <c r="F13"/>
  <c r="F18" s="1"/>
  <c r="F19" s="1"/>
  <c r="F28" l="1"/>
  <c r="F31" s="1"/>
  <c r="G34" i="3"/>
  <c r="G27"/>
  <c r="G26" s="1"/>
  <c r="G13"/>
  <c r="G10"/>
  <c r="G8"/>
  <c r="G36" i="2"/>
  <c r="G34" s="1"/>
  <c r="G21"/>
  <c r="G13"/>
  <c r="G9"/>
  <c r="G15" i="6"/>
  <c r="G20" s="1"/>
  <c r="F15"/>
  <c r="F20" s="1"/>
  <c r="E15"/>
  <c r="E20" s="1"/>
  <c r="D15"/>
  <c r="D20" s="1"/>
  <c r="C15"/>
  <c r="C20" s="1"/>
  <c r="H14"/>
  <c r="H13"/>
  <c r="H12"/>
  <c r="H11"/>
  <c r="H10"/>
  <c r="H9"/>
  <c r="H8"/>
  <c r="H15" l="1"/>
  <c r="H20" s="1"/>
  <c r="G8" i="2"/>
  <c r="G45" s="1"/>
  <c r="G33" i="3"/>
  <c r="G45" s="1"/>
</calcChain>
</file>

<file path=xl/sharedStrings.xml><?xml version="1.0" encoding="utf-8"?>
<sst xmlns="http://schemas.openxmlformats.org/spreadsheetml/2006/main" count="676" uniqueCount="510">
  <si>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</si>
  <si>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</si>
  <si>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</si>
  <si>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</si>
  <si>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</si>
  <si>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</si>
  <si>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</si>
  <si>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</si>
  <si>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</si>
  <si>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</si>
  <si>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</si>
  <si>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</si>
  <si>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</si>
  <si>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</si>
  <si>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</si>
  <si>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</si>
  <si>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</si>
  <si>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</si>
  <si>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</si>
  <si>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</si>
  <si>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Ne   Leke</t>
  </si>
  <si>
    <t>Nr</t>
  </si>
  <si>
    <t>A   K   T   I   V   E   T</t>
  </si>
  <si>
    <t>Shenime</t>
  </si>
  <si>
    <t>Periudha</t>
  </si>
  <si>
    <t>Raportuese</t>
  </si>
  <si>
    <t>Para ardhese</t>
  </si>
  <si>
    <t>I</t>
  </si>
  <si>
    <t>A K T I V E T    A F A T S H K U R T R A</t>
  </si>
  <si>
    <t>Aktivet  monetare</t>
  </si>
  <si>
    <t>&gt;</t>
  </si>
  <si>
    <t>Banka</t>
  </si>
  <si>
    <t>Arka</t>
  </si>
  <si>
    <t>Derivative dhe aktive te mbajtura per tregtim</t>
  </si>
  <si>
    <t>Aktive te tjera financiare afatshkurtra</t>
  </si>
  <si>
    <t>Kliente</t>
  </si>
  <si>
    <t>Debitore,Kreditore te tjere</t>
  </si>
  <si>
    <t>Tatim mbi fitimin</t>
  </si>
  <si>
    <t>Tvsh</t>
  </si>
  <si>
    <t>Te drejta e detyrime ndaj ortakeve</t>
  </si>
  <si>
    <t>Kerkesa te tjera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</si>
  <si>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</si>
  <si>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</si>
  <si>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</si>
  <si>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</si>
  <si>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</si>
  <si>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</si>
  <si>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</si>
  <si>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</si>
  <si>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</si>
  <si>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</si>
  <si>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</si>
  <si>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</si>
  <si>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 K T I V E T    A F A T G J A T A</t>
  </si>
  <si>
    <t>Investimet  financiare afatgjata</t>
  </si>
  <si>
    <t>Aktive afatgjata materiale</t>
  </si>
  <si>
    <t>Toka</t>
  </si>
  <si>
    <t>Ndertesa</t>
  </si>
  <si>
    <t>Makineri dhe paisje</t>
  </si>
  <si>
    <t xml:space="preserve">Aktive tjera afat gjata materiale </t>
  </si>
  <si>
    <t>Ativet biologjike afatgjata</t>
  </si>
  <si>
    <t>Aktive afatgjata jo materiale</t>
  </si>
  <si>
    <t>Kapitali aksioner i pa paguar</t>
  </si>
  <si>
    <t>Aktive te tjera afatgjata</t>
  </si>
  <si>
    <t>T O T A L I     A K T I V E V E   ( I + II )</t>
  </si>
  <si>
    <t>PASIVET  DHE  KAPITALI</t>
  </si>
  <si>
    <t>P A S I V E T      A F A T S H K U R T E R A</t>
  </si>
  <si>
    <t>Derivativet</t>
  </si>
  <si>
    <t>Huamarjet</t>
  </si>
  <si>
    <t>Overdraftet bankare</t>
  </si>
  <si>
    <t>Huamarrje afat shkuatra</t>
  </si>
  <si>
    <t>Huat  dhe  parapagimet</t>
  </si>
  <si>
    <t>Te pagushme ndaj furnitoreve</t>
  </si>
  <si>
    <t>Te pagushme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</si>
  <si>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</si>
  <si>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</si>
  <si>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</si>
  <si>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</si>
  <si>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</si>
  <si>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</si>
  <si>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Debitore dhe Kreditore te tjere</t>
  </si>
  <si>
    <t>Grantet dhe te ardhurat e shtyra</t>
  </si>
  <si>
    <t>Provizionet afatshkurtra</t>
  </si>
  <si>
    <t>P A S I V E T      A F A T G J A T 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</si>
  <si>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</si>
  <si>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</si>
  <si>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</si>
  <si>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</si>
  <si>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</si>
  <si>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T O T A L I      P A S I V E V E      ( I+II )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</si>
  <si>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</si>
  <si>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</si>
  <si>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</si>
  <si>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</si>
  <si>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</si>
  <si>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</si>
  <si>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</si>
  <si>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</si>
  <si>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</si>
  <si>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</si>
  <si>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</si>
  <si>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</si>
  <si>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TOTALI   PASIVEVE   DHE   KAPITALIT  (I+II+III)</t>
  </si>
  <si>
    <t>(  Bazuar ne klasifikimin e Shpenzimeve sipas Natyres  )</t>
  </si>
  <si>
    <t>Pershkrimi  i  Elementeve</t>
  </si>
  <si>
    <t>Shitjet neto</t>
  </si>
  <si>
    <t>Te ardhura te tjera nga veprimtaria e shfrytezimit</t>
  </si>
  <si>
    <t>Ndrysh.ne invent.prod.gatshme e prodhimit ne proces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</si>
  <si>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</si>
  <si>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</si>
  <si>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</si>
  <si>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</si>
  <si>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</si>
  <si>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</si>
  <si>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</si>
  <si>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</si>
  <si>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</si>
  <si>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</si>
  <si>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</si>
  <si>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Te ardh.e shpenz. financ.nga inves.te tjera financ.afatgjata 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</si>
  <si>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</si>
  <si>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</si>
  <si>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</si>
  <si>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</si>
  <si>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Fitimi (humbja) para tatimit  ( 9 +/- 13 )</t>
  </si>
  <si>
    <t>Shpenzimet e tatimit mbi fitimin</t>
  </si>
  <si>
    <t>Elementet e pasqyrave te konsoliduara</t>
  </si>
  <si>
    <t>Nje pasqyre e pa Konsoliduar</t>
  </si>
  <si>
    <t>Aksione thesari</t>
  </si>
  <si>
    <t>Rezerva stat.ligjore</t>
  </si>
  <si>
    <t xml:space="preserve">Fitimi pashperndare </t>
  </si>
  <si>
    <t>TOTALI</t>
  </si>
  <si>
    <t>A</t>
  </si>
  <si>
    <t>Efekti ndryshimeve ne politikat kontabel</t>
  </si>
  <si>
    <t>B</t>
  </si>
  <si>
    <t>Pozicioni i rregulluar</t>
  </si>
  <si>
    <t>Fitimi neto per periudhen kontabel</t>
  </si>
  <si>
    <t>Dividentet e paguar</t>
  </si>
  <si>
    <t>Rritja rezerves kapitalit</t>
  </si>
  <si>
    <t>Emetimi aksioneve</t>
  </si>
  <si>
    <t>Emetimi kapitali aksionar</t>
  </si>
  <si>
    <t>Aksione te thesari te riblera</t>
  </si>
  <si>
    <t>S H E N I M E T          S P J E G U E S E</t>
  </si>
  <si>
    <t>Tregeti shumice e pakice imort Export</t>
  </si>
  <si>
    <t>N.M-09</t>
  </si>
  <si>
    <t>K94717201P</t>
  </si>
  <si>
    <t>Shoqeria N.M-09</t>
  </si>
  <si>
    <t>Shoqeria  N.M=09</t>
  </si>
  <si>
    <t>Fushe</t>
  </si>
  <si>
    <t>Kruje</t>
  </si>
  <si>
    <t>Durres</t>
  </si>
  <si>
    <t>Shpenzime te panjohura (Pagat)</t>
  </si>
  <si>
    <t>Fitimi (humbja) neto e vitit financiar  ( 14 - 16 )</t>
  </si>
  <si>
    <t>Pozicioni me 31 dhjetor 2010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</si>
  <si>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</si>
  <si>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</si>
  <si>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</si>
  <si>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</si>
  <si>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</si>
  <si>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</si>
  <si>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</si>
  <si>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</si>
  <si>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</si>
  <si>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</si>
  <si>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</si>
  <si>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</si>
  <si>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</si>
  <si>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</si>
  <si>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</si>
  <si>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</si>
  <si>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</si>
  <si>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</si>
  <si>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</si>
  <si>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</si>
  <si>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</si>
  <si>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</si>
  <si>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</si>
  <si>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</si>
  <si>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</si>
  <si>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</si>
  <si>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</si>
  <si>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</si>
  <si>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</si>
  <si>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</si>
  <si>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</si>
  <si>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</si>
  <si>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</si>
  <si>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</si>
  <si>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</si>
  <si>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</si>
  <si>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</si>
  <si>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</si>
  <si>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</si>
  <si>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</si>
  <si>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</si>
  <si>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</si>
  <si>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</si>
  <si>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</si>
  <si>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</si>
  <si>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</si>
  <si>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</si>
  <si>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</si>
  <si>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</si>
  <si>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</si>
  <si>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</si>
  <si>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</si>
  <si>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</si>
  <si>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 xml:space="preserve">               Hartuesi Bilancit</t>
  </si>
  <si>
    <t xml:space="preserve">                                                                  Per Drejtimin e Njesise Ekonomike</t>
  </si>
  <si>
    <t xml:space="preserve">                                                                                                    ( Ndricim Meta )</t>
  </si>
  <si>
    <t xml:space="preserve">                                                                              EMERTIMI</t>
  </si>
  <si>
    <t>Sipas Bilancit</t>
  </si>
  <si>
    <t>Fiskale</t>
  </si>
  <si>
    <t>Totali  i te ardhurave</t>
  </si>
  <si>
    <t>Totali i shpenzimeve</t>
  </si>
  <si>
    <t>Total shpenzimet e pazbritshme sipas ligjit ( neni 21 ) :</t>
  </si>
  <si>
    <t>a)  kosto e blerjes dhe e permirsimit te tokes dhe te truallit</t>
  </si>
  <si>
    <t>b)  kosto e blerjes dhe e permirsimit per aktive objekt amortizimi</t>
  </si>
  <si>
    <t>c)  zmadhim I kapitalit themeltar te shoqerise ose kontributit te secilit person ne ortakeri</t>
  </si>
  <si>
    <t>ç) vlera e sherbimeve ne natyre</t>
  </si>
  <si>
    <t>d) kontributet vullnetare te pensioneve</t>
  </si>
  <si>
    <t>dh) dividentet e deklaruar dhe ndarja e fitimit</t>
  </si>
  <si>
    <t>e)  interesat e paguara mbi interesin maksimal te kredise se caktuar nga bankae shiperis</t>
  </si>
  <si>
    <t>ë) gjobat, kamat-vonesat dhe kushtet e tjera penale</t>
  </si>
  <si>
    <t>f) krijimi ose rritja e rezervave e fondeve te tjera</t>
  </si>
  <si>
    <t>g) tatimi mbi te ardhurat personale, akciza, tatimi i fitimin , tatimi mbi vleren e shtuar te zbritshme</t>
  </si>
  <si>
    <t>gj) shpenzimet e perfaqsimit, pritje percjellje</t>
  </si>
  <si>
    <t>h) shpenzimet e konsumit personal</t>
  </si>
  <si>
    <t>i) shpenzime te cilat tejkalojne kufijte e percaktuar me ligj</t>
  </si>
  <si>
    <t>j) shpenzime per dhurata</t>
  </si>
  <si>
    <t>k)  cdo lloj shpenzimi, masa e te cilit nuk vertetohet me dokumenta</t>
  </si>
  <si>
    <t>l) interesi I paguar kur huaja dhe parapagimet tejkoalojne kater here kapitalin themelor</t>
  </si>
  <si>
    <t>ll) nese baza e amortizimit eshte nje shume negative</t>
  </si>
  <si>
    <t>m) shpenzime sherbime teknike, konsulence, menaxhim te palikujduar brenda periudhes tatimore</t>
  </si>
  <si>
    <t>n) amortizim nga rivlersimi I akteve te qendrueshme</t>
  </si>
  <si>
    <t>Rezultati i Vitit Ushtrimor :</t>
  </si>
  <si>
    <t>Humbja</t>
  </si>
  <si>
    <t xml:space="preserve">Fitimi </t>
  </si>
  <si>
    <t xml:space="preserve">Humbja per tu mbartur nga 1 vit me pare </t>
  </si>
  <si>
    <t>Humbja per tu mbartur nga 2 vite me pare</t>
  </si>
  <si>
    <t>Humbja per tu mbartur nga 3 vite</t>
  </si>
  <si>
    <t>Shuma e humbjes per tu mbartur ne vitin ushtrimor .</t>
  </si>
  <si>
    <t>Shuma e humbjeve qe nuk barten per efekt fiskal</t>
  </si>
  <si>
    <t>Fijtim I Tatushem</t>
  </si>
  <si>
    <t>Tatim fitimi i llogaritur</t>
  </si>
  <si>
    <t>Zbritje nga fitimi ( rezervat ligjore )</t>
  </si>
  <si>
    <t>Fitimi neto per tu shperndare nga periudha ushtrimore .</t>
  </si>
  <si>
    <t xml:space="preserve">Fitimi neto per tu shperndare nga vitet e kaluar Shtese kapitali </t>
  </si>
  <si>
    <t>Dividente per tu shperndare</t>
  </si>
  <si>
    <t>Tatimi mbi dividentin e llogaritur</t>
  </si>
  <si>
    <t>Llogaritja e Amortizimit</t>
  </si>
  <si>
    <t>Ne total llogaritja e amortizimit vjetor = ( a+b+c+d )</t>
  </si>
  <si>
    <t>a)  Ndertesa e makineri afat gjate</t>
  </si>
  <si>
    <t>b)  Aktive te patrupezuara</t>
  </si>
  <si>
    <t>c)Kompjutera</t>
  </si>
  <si>
    <t>D)Te gjita Aktivet e tjera te aktivitetit</t>
  </si>
  <si>
    <t>Tatim I mbarture ne burim ne zbatim te nenit 33</t>
  </si>
  <si>
    <t>Data dhe nenshkrimi I personit te tatushem           Ndicim Meta</t>
  </si>
  <si>
    <t>NIPTI    K94717201P</t>
  </si>
  <si>
    <t>EMRI TREGTARE     N.M=09</t>
  </si>
  <si>
    <t>ADERESA     Fushe Kruje Durres</t>
  </si>
  <si>
    <t>Nr.</t>
  </si>
  <si>
    <t>Lloji automjetit</t>
  </si>
  <si>
    <t>Kapaciteti</t>
  </si>
  <si>
    <t>Targa</t>
  </si>
  <si>
    <t>Vlera</t>
  </si>
  <si>
    <t>Ska</t>
  </si>
  <si>
    <t>Shuma</t>
  </si>
  <si>
    <t xml:space="preserve">     ADMINISTRATORI</t>
  </si>
  <si>
    <t>Subjekti  N.M-09</t>
  </si>
  <si>
    <t>Subjekti</t>
  </si>
  <si>
    <t>NR</t>
  </si>
  <si>
    <t>EMERTIMI</t>
  </si>
  <si>
    <t>NJESI</t>
  </si>
  <si>
    <t>SASI</t>
  </si>
  <si>
    <t>KOSTO</t>
  </si>
  <si>
    <t>VLERE</t>
  </si>
  <si>
    <t>cope</t>
  </si>
  <si>
    <t>ADMINISTRATORI</t>
  </si>
  <si>
    <t xml:space="preserve">  N.M-09</t>
  </si>
  <si>
    <t>Shoqeria      N.M-09</t>
  </si>
  <si>
    <t>NIPTI  K94717201P</t>
  </si>
  <si>
    <t>Emertimi</t>
  </si>
  <si>
    <t>Sasia</t>
  </si>
  <si>
    <t>Gjendje</t>
  </si>
  <si>
    <t>Shtesa</t>
  </si>
  <si>
    <t>Pakesime</t>
  </si>
  <si>
    <t>Ndertime</t>
  </si>
  <si>
    <t>Makineri,paisje</t>
  </si>
  <si>
    <t>Mjete transporti</t>
  </si>
  <si>
    <t>kompjuterike</t>
  </si>
  <si>
    <t>Zyre</t>
  </si>
  <si>
    <t xml:space="preserve">             TOTALI</t>
  </si>
  <si>
    <t>Makineri,paisje,vegla</t>
  </si>
  <si>
    <t>Administratori</t>
  </si>
  <si>
    <t>Ndriçim Meta</t>
  </si>
  <si>
    <t>SHOQERIA.   N.M.-09  Sh.p.k</t>
  </si>
  <si>
    <t>NIPT   K94717201P</t>
  </si>
  <si>
    <t>Pasqyre Nr.1</t>
  </si>
  <si>
    <t>Në ooo/Lekë</t>
  </si>
  <si>
    <t>ANEKS STATISTIKOR</t>
  </si>
  <si>
    <t>TE ARDHURAT</t>
  </si>
  <si>
    <t>Numri i Llogarise</t>
  </si>
  <si>
    <t>Kodi Statistikor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</si>
  <si>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</si>
  <si>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</si>
  <si>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</si>
  <si>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</si>
  <si>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</si>
  <si>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</si>
  <si>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</si>
  <si>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</si>
  <si>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</si>
  <si>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</si>
  <si>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</si>
  <si>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</si>
  <si>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</si>
  <si>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</si>
  <si>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</si>
  <si>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</si>
  <si>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</si>
  <si>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</si>
  <si>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</si>
  <si>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</si>
  <si>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</si>
  <si>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</si>
  <si>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</si>
  <si>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</si>
  <si>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SHOQERIA.   N.M-09. Sh.p.k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</si>
  <si>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</si>
  <si>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</si>
  <si>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</si>
  <si>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</si>
  <si>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</si>
  <si>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</si>
  <si>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</si>
  <si>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</si>
  <si>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</si>
  <si>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</si>
  <si>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</si>
  <si>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</si>
  <si>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</si>
  <si>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</si>
  <si>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</si>
  <si>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</si>
  <si>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</si>
  <si>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</si>
  <si>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</si>
  <si>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</si>
  <si>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</si>
  <si>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</si>
  <si>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</si>
  <si>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</si>
  <si>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</si>
  <si>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</si>
  <si>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</si>
  <si>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</si>
  <si>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</si>
  <si>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</si>
  <si>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</si>
  <si>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</si>
  <si>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h)</t>
  </si>
  <si>
    <t>Shpenzime per koncesione, patenta dhe licensa</t>
  </si>
  <si>
    <t>i)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</si>
  <si>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</si>
  <si>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</si>
  <si>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</si>
  <si>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</si>
  <si>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</si>
  <si>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</si>
  <si>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</si>
  <si>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</si>
  <si>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</si>
  <si>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</si>
  <si>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</si>
  <si>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</si>
  <si>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</si>
  <si>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</si>
  <si>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</si>
  <si>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</si>
  <si>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</si>
  <si>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</si>
  <si>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</si>
  <si>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</si>
  <si>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</si>
  <si>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</si>
  <si>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</si>
  <si>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</si>
  <si>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</si>
  <si>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 xml:space="preserve">Sherbime të tjera </t>
  </si>
  <si>
    <t>SHOQERIA N.M-09</t>
  </si>
  <si>
    <t>Pasqyre Nr.3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</si>
  <si>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</si>
  <si>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</si>
  <si>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</si>
  <si>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</si>
  <si>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</si>
  <si>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</si>
  <si>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</si>
  <si>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</si>
  <si>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</si>
  <si>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</si>
  <si>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</si>
  <si>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  tregtia</t>
  </si>
  <si>
    <t>Ndertim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</si>
  <si>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</si>
  <si>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</si>
  <si>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</si>
  <si>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</si>
  <si>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</si>
  <si>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</si>
  <si>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</si>
  <si>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</si>
  <si>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</si>
  <si>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</si>
  <si>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</si>
  <si>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</si>
  <si>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</si>
  <si>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</si>
  <si>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</si>
  <si>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</si>
  <si>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</si>
  <si>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</si>
  <si>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</si>
  <si>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</si>
  <si>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</si>
  <si>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</si>
  <si>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</si>
  <si>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</si>
  <si>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</si>
  <si>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</si>
  <si>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</si>
  <si>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</si>
  <si>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</si>
  <si>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</si>
  <si>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</si>
  <si>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</si>
  <si>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</si>
  <si>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</si>
  <si>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</si>
  <si>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</si>
  <si>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Te punesuar mesatarisht per vitin 2010: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</si>
  <si>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</si>
  <si>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</si>
  <si>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</si>
  <si>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</si>
  <si>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</si>
  <si>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</si>
  <si>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Totali</t>
  </si>
  <si>
    <t>Ndriçm Meta</t>
  </si>
  <si>
    <t>Ne Leke</t>
  </si>
  <si>
    <t xml:space="preserve">    Pasqyra e Fluksit Monetar - Metoda direkte</t>
  </si>
  <si>
    <t xml:space="preserve">Periudha </t>
  </si>
  <si>
    <t>paraardhese</t>
  </si>
  <si>
    <t xml:space="preserve"> Fluksi monetar nga veprimtarite e shfrytezimit</t>
  </si>
  <si>
    <t xml:space="preserve">           Mjetet monetare (MM) te arketuara nga klientet</t>
  </si>
  <si>
    <t xml:space="preserve">           MM te ardhura nga veprimtarite</t>
  </si>
  <si>
    <t xml:space="preserve">           Interesi I paguar</t>
  </si>
  <si>
    <t xml:space="preserve">          Tatim mbi fitimin I paguar</t>
  </si>
  <si>
    <t xml:space="preserve">          MM neto nga veprimtarite e shfrytezimit</t>
  </si>
  <si>
    <t xml:space="preserve"> Fluksi monetar nga veprimtarite investuese    </t>
  </si>
  <si>
    <t xml:space="preserve">          Blerja e njesise se kontrolluar X minus parate e Arketuara</t>
  </si>
  <si>
    <t xml:space="preserve">          Blerja e aktiveve afatgjata materiale</t>
  </si>
  <si>
    <t xml:space="preserve">          Te ardhura nga shitja e paisjeve</t>
  </si>
  <si>
    <t xml:space="preserve">          Interesi I arketuar</t>
  </si>
  <si>
    <t xml:space="preserve">          Dividentet e arketuar</t>
  </si>
  <si>
    <t xml:space="preserve">          MM neto te perdorura ne veprimtarite investuese</t>
  </si>
  <si>
    <t xml:space="preserve"> Fluksi monetar nga aktivitet financiare</t>
  </si>
  <si>
    <t xml:space="preserve">          Te ardhura nga interesa</t>
  </si>
  <si>
    <t xml:space="preserve">          Te ardhura nga huamarrjet afatgjata</t>
  </si>
  <si>
    <t xml:space="preserve">          Pagesa e detyrimeve te qerase financiare</t>
  </si>
  <si>
    <t xml:space="preserve">          Dividentet e paguar</t>
  </si>
  <si>
    <t xml:space="preserve">          MM neto e perdorur ne Veprimtarite Financiare</t>
  </si>
  <si>
    <t xml:space="preserve"> Rritja/Renia neto e mjeteve monetare</t>
  </si>
  <si>
    <t xml:space="preserve"> Mjetet monetare ne fillim te periudhes kontabel</t>
  </si>
  <si>
    <t xml:space="preserve"> Mjetet monetare ne fund te periudhes kontabel</t>
  </si>
  <si>
    <t>Pozicioni me 31 dhjetor 2011</t>
  </si>
  <si>
    <t xml:space="preserve"> DEKLETATA ANALITIKE PER TA TIMIN MBI TE ARDHURATE 2011</t>
  </si>
  <si>
    <t>Bateri celulari</t>
  </si>
  <si>
    <t>Karikues cel</t>
  </si>
  <si>
    <t>Fm Modulator</t>
  </si>
  <si>
    <t>Viti 2011</t>
  </si>
  <si>
    <t xml:space="preserve">              -</t>
  </si>
  <si>
    <t>Viti   2012</t>
  </si>
  <si>
    <t>01.01.2012</t>
  </si>
  <si>
    <t>31.12.2012</t>
  </si>
  <si>
    <t xml:space="preserve">           19.03.2013</t>
  </si>
  <si>
    <t>Pasqyrat    Financiare    te    Vitit   2012</t>
  </si>
  <si>
    <t>Pasqyra   e   te   Ardhurave   dhe   Shpenzimeve     2012</t>
  </si>
  <si>
    <t>Pasqyra e Fluksit Monetar - Metoda Direkte 2012</t>
  </si>
  <si>
    <t xml:space="preserve">           MM te paguara </t>
  </si>
  <si>
    <t>Pasqyra  e  Ndryshimeve  ne  Kapital  2012</t>
  </si>
  <si>
    <t>Pozicioni me 31 dhjetor 2012</t>
  </si>
  <si>
    <t>Inventari automjeteve ne pronesi te subjektit   2012</t>
  </si>
  <si>
    <t>Cope</t>
  </si>
  <si>
    <t>Kufje degjimi</t>
  </si>
  <si>
    <t>Mbajtse plastke celul</t>
  </si>
  <si>
    <t>Kapake plastike celul</t>
  </si>
  <si>
    <t>Sete kacavida</t>
  </si>
  <si>
    <t>Lines grash</t>
  </si>
  <si>
    <t>Leter e lagur</t>
  </si>
  <si>
    <t>sete</t>
  </si>
  <si>
    <t>pako</t>
  </si>
  <si>
    <t xml:space="preserve">   TOTALI</t>
  </si>
  <si>
    <t>IVENTARI I MALLRAVE GJENDJE NE 31.12.2012</t>
  </si>
  <si>
    <t>Aktivet Afatgjata Materiale  me vlere fillestare   2012</t>
  </si>
  <si>
    <t xml:space="preserve">                      Amortizimi A.A.Materiale   2012</t>
  </si>
  <si>
    <t xml:space="preserve">                                 Vlera Kontabel Neto e A.A.Materiale  2012</t>
  </si>
  <si>
    <t>Viti 2012</t>
  </si>
  <si>
    <t>Shpenzime portuale etj.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</si>
</sst>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-* #,##0_L_e_k_-;\-* #,##0_L_e_k_-;_-* &quot;-&quot;??_L_e_k_-;_-@_-"/>
    <numFmt numFmtId="167" formatCode="[$€-2]\ #,##0.00_);[Red]\([$€-2]\ #,##0.00\)"/>
  </numFmts>
  <fonts count="46"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</font>
    <font>
      <b/>
      <sz val="16"/>
      <name val="Arial Narrow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</font>
    <font>
      <u/>
      <sz val="12"/>
      <name val="Arial"/>
    </font>
    <font>
      <u/>
      <sz val="10"/>
      <name val="Arial"/>
    </font>
    <font>
      <u/>
      <sz val="14"/>
      <name val="Arial"/>
    </font>
    <font>
      <b/>
      <sz val="10"/>
      <name val="Arial"/>
    </font>
    <font>
      <i/>
      <sz val="10"/>
      <name val="Arial"/>
    </font>
    <font>
      <sz val="10"/>
      <name val="Arial"/>
      <family val="2"/>
    </font>
    <font>
      <u/>
      <sz val="11"/>
      <name val="Arial"/>
    </font>
    <font>
      <b/>
      <sz val="9"/>
      <name val="Arial"/>
      <family val="2"/>
    </font>
    <font>
      <sz val="9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</font>
    <font>
      <b/>
      <u/>
      <sz val="12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 CE"/>
    </font>
    <font>
      <b/>
      <i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14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5">
    <xf numFmtId="0" fontId="0" fillId="0" borderId="0"/>
    <xf numFmtId="43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0" fillId="0" borderId="0"/>
    <xf numFmtId="0" fontId="40" fillId="0" borderId="0"/>
  </cellStyleXfs>
  <cellXfs count="38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0" fontId="3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Border="1"/>
    <xf numFmtId="0" fontId="1" fillId="0" borderId="6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1" fillId="0" borderId="5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10" fillId="0" borderId="3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3" fontId="0" fillId="0" borderId="14" xfId="0" applyNumberFormat="1" applyBorder="1"/>
    <xf numFmtId="0" fontId="13" fillId="0" borderId="0" xfId="0" applyFont="1"/>
    <xf numFmtId="0" fontId="2" fillId="0" borderId="0" xfId="0" applyFont="1" applyAlignment="1">
      <alignment horizont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3" fontId="15" fillId="0" borderId="14" xfId="0" applyNumberFormat="1" applyFont="1" applyBorder="1" applyAlignment="1">
      <alignment vertical="center"/>
    </xf>
    <xf numFmtId="3" fontId="15" fillId="0" borderId="20" xfId="0" applyNumberFormat="1" applyFont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12" xfId="0" applyFont="1" applyBorder="1" applyAlignment="1">
      <alignment vertical="center"/>
    </xf>
    <xf numFmtId="0" fontId="15" fillId="0" borderId="2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3" fontId="15" fillId="0" borderId="10" xfId="0" applyNumberFormat="1" applyFont="1" applyBorder="1" applyAlignment="1">
      <alignment vertical="center"/>
    </xf>
    <xf numFmtId="3" fontId="15" fillId="0" borderId="22" xfId="0" applyNumberFormat="1" applyFont="1" applyBorder="1" applyAlignment="1">
      <alignment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vertical="center"/>
    </xf>
    <xf numFmtId="3" fontId="15" fillId="0" borderId="25" xfId="0" applyNumberFormat="1" applyFont="1" applyBorder="1" applyAlignment="1">
      <alignment vertical="center"/>
    </xf>
    <xf numFmtId="3" fontId="15" fillId="0" borderId="26" xfId="0" applyNumberFormat="1" applyFont="1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0" xfId="0" applyAlignment="1">
      <alignment vertical="center"/>
    </xf>
    <xf numFmtId="0" fontId="12" fillId="0" borderId="0" xfId="0" applyFont="1"/>
    <xf numFmtId="0" fontId="12" fillId="0" borderId="4" xfId="0" applyFont="1" applyBorder="1"/>
    <xf numFmtId="0" fontId="12" fillId="0" borderId="0" xfId="0" applyFont="1" applyBorder="1"/>
    <xf numFmtId="0" fontId="12" fillId="0" borderId="6" xfId="0" applyFont="1" applyBorder="1"/>
    <xf numFmtId="0" fontId="0" fillId="0" borderId="8" xfId="0" applyBorder="1"/>
    <xf numFmtId="0" fontId="0" fillId="0" borderId="5" xfId="0" applyBorder="1"/>
    <xf numFmtId="0" fontId="0" fillId="0" borderId="9" xfId="0" applyBorder="1"/>
    <xf numFmtId="0" fontId="2" fillId="0" borderId="7" xfId="0" applyFont="1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3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9" fillId="0" borderId="4" xfId="0" applyFont="1" applyBorder="1"/>
    <xf numFmtId="0" fontId="8" fillId="0" borderId="27" xfId="0" applyFont="1" applyBorder="1" applyAlignment="1">
      <alignment horizontal="center"/>
    </xf>
    <xf numFmtId="0" fontId="19" fillId="0" borderId="28" xfId="0" applyFont="1" applyBorder="1"/>
    <xf numFmtId="0" fontId="19" fillId="0" borderId="6" xfId="0" applyFont="1" applyBorder="1"/>
    <xf numFmtId="0" fontId="19" fillId="0" borderId="29" xfId="0" applyFont="1" applyBorder="1"/>
    <xf numFmtId="0" fontId="19" fillId="0" borderId="30" xfId="0" applyFont="1" applyBorder="1"/>
    <xf numFmtId="0" fontId="19" fillId="0" borderId="30" xfId="0" applyFont="1" applyBorder="1" applyAlignment="1"/>
    <xf numFmtId="0" fontId="19" fillId="0" borderId="29" xfId="0" applyFont="1" applyFill="1" applyBorder="1"/>
    <xf numFmtId="0" fontId="19" fillId="0" borderId="31" xfId="0" applyFont="1" applyBorder="1"/>
    <xf numFmtId="0" fontId="19" fillId="0" borderId="32" xfId="0" applyFont="1" applyBorder="1"/>
    <xf numFmtId="0" fontId="20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0" fontId="19" fillId="0" borderId="0" xfId="0" applyFont="1"/>
    <xf numFmtId="0" fontId="21" fillId="0" borderId="0" xfId="0" applyFont="1"/>
    <xf numFmtId="0" fontId="22" fillId="0" borderId="12" xfId="0" applyFont="1" applyBorder="1"/>
    <xf numFmtId="0" fontId="22" fillId="0" borderId="13" xfId="0" applyFont="1" applyBorder="1"/>
    <xf numFmtId="0" fontId="22" fillId="0" borderId="3" xfId="0" applyFont="1" applyBorder="1"/>
    <xf numFmtId="165" fontId="23" fillId="0" borderId="10" xfId="1" applyNumberFormat="1" applyFont="1" applyBorder="1"/>
    <xf numFmtId="0" fontId="18" fillId="0" borderId="10" xfId="0" applyFont="1" applyBorder="1"/>
    <xf numFmtId="0" fontId="24" fillId="0" borderId="12" xfId="0" applyFont="1" applyBorder="1"/>
    <xf numFmtId="165" fontId="0" fillId="0" borderId="14" xfId="1" applyNumberFormat="1" applyFont="1" applyBorder="1"/>
    <xf numFmtId="0" fontId="0" fillId="0" borderId="14" xfId="0" applyBorder="1"/>
    <xf numFmtId="0" fontId="25" fillId="0" borderId="12" xfId="0" applyFont="1" applyBorder="1"/>
    <xf numFmtId="165" fontId="22" fillId="2" borderId="14" xfId="1" applyNumberFormat="1" applyFont="1" applyFill="1" applyBorder="1"/>
    <xf numFmtId="0" fontId="25" fillId="0" borderId="14" xfId="0" applyFont="1" applyBorder="1"/>
    <xf numFmtId="0" fontId="22" fillId="0" borderId="0" xfId="0" applyFont="1" applyBorder="1"/>
    <xf numFmtId="165" fontId="0" fillId="3" borderId="14" xfId="1" applyNumberFormat="1" applyFont="1" applyFill="1" applyBorder="1"/>
    <xf numFmtId="165" fontId="22" fillId="2" borderId="10" xfId="1" applyNumberFormat="1" applyFont="1" applyFill="1" applyBorder="1"/>
    <xf numFmtId="0" fontId="0" fillId="0" borderId="10" xfId="0" applyBorder="1"/>
    <xf numFmtId="0" fontId="24" fillId="0" borderId="14" xfId="0" applyFont="1" applyBorder="1"/>
    <xf numFmtId="0" fontId="22" fillId="0" borderId="7" xfId="0" applyFont="1" applyBorder="1"/>
    <xf numFmtId="165" fontId="17" fillId="0" borderId="14" xfId="1" applyNumberFormat="1" applyFont="1" applyBorder="1"/>
    <xf numFmtId="0" fontId="0" fillId="0" borderId="11" xfId="0" applyBorder="1"/>
    <xf numFmtId="165" fontId="22" fillId="0" borderId="14" xfId="1" applyNumberFormat="1" applyFont="1" applyBorder="1"/>
    <xf numFmtId="165" fontId="0" fillId="2" borderId="14" xfId="1" applyNumberFormat="1" applyFont="1" applyFill="1" applyBorder="1"/>
    <xf numFmtId="165" fontId="0" fillId="2" borderId="0" xfId="1" applyNumberFormat="1" applyFont="1" applyFill="1"/>
    <xf numFmtId="165" fontId="22" fillId="3" borderId="14" xfId="1" applyNumberFormat="1" applyFont="1" applyFill="1" applyBorder="1"/>
    <xf numFmtId="0" fontId="22" fillId="0" borderId="14" xfId="0" applyFont="1" applyBorder="1"/>
    <xf numFmtId="0" fontId="24" fillId="0" borderId="14" xfId="0" applyFont="1" applyBorder="1" applyAlignment="1">
      <alignment horizontal="left" indent="3"/>
    </xf>
    <xf numFmtId="0" fontId="26" fillId="0" borderId="0" xfId="0" applyFont="1" applyFill="1" applyBorder="1"/>
    <xf numFmtId="0" fontId="27" fillId="0" borderId="0" xfId="0" applyFont="1"/>
    <xf numFmtId="0" fontId="28" fillId="0" borderId="0" xfId="0" applyFont="1"/>
    <xf numFmtId="0" fontId="28" fillId="0" borderId="0" xfId="0" applyFont="1" applyBorder="1"/>
    <xf numFmtId="0" fontId="29" fillId="0" borderId="0" xfId="0" applyFont="1" applyBorder="1"/>
    <xf numFmtId="0" fontId="27" fillId="0" borderId="14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30" fillId="0" borderId="14" xfId="0" applyFont="1" applyBorder="1"/>
    <xf numFmtId="165" fontId="30" fillId="0" borderId="14" xfId="1" applyNumberFormat="1" applyFont="1" applyBorder="1"/>
    <xf numFmtId="0" fontId="31" fillId="0" borderId="14" xfId="0" applyFont="1" applyBorder="1"/>
    <xf numFmtId="165" fontId="30" fillId="0" borderId="14" xfId="0" applyNumberFormat="1" applyFont="1" applyBorder="1" applyAlignment="1">
      <alignment horizontal="right"/>
    </xf>
    <xf numFmtId="0" fontId="18" fillId="0" borderId="0" xfId="0" applyFont="1" applyBorder="1"/>
    <xf numFmtId="0" fontId="32" fillId="0" borderId="0" xfId="0" applyFont="1"/>
    <xf numFmtId="0" fontId="26" fillId="0" borderId="33" xfId="0" applyFont="1" applyBorder="1"/>
    <xf numFmtId="0" fontId="26" fillId="0" borderId="34" xfId="0" applyFont="1" applyBorder="1"/>
    <xf numFmtId="0" fontId="26" fillId="0" borderId="35" xfId="0" applyFont="1" applyBorder="1"/>
    <xf numFmtId="0" fontId="26" fillId="0" borderId="36" xfId="0" applyFon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33" fillId="0" borderId="0" xfId="0" applyFont="1" applyAlignment="1">
      <alignment horizontal="left" vertical="center"/>
    </xf>
    <xf numFmtId="0" fontId="34" fillId="0" borderId="0" xfId="0" applyFont="1"/>
    <xf numFmtId="0" fontId="12" fillId="0" borderId="10" xfId="0" applyFont="1" applyBorder="1" applyAlignment="1">
      <alignment horizontal="center"/>
    </xf>
    <xf numFmtId="14" fontId="12" fillId="0" borderId="11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36" fillId="0" borderId="0" xfId="0" applyFont="1"/>
    <xf numFmtId="166" fontId="0" fillId="0" borderId="14" xfId="1" applyNumberFormat="1" applyFont="1" applyBorder="1" applyAlignment="1">
      <alignment horizontal="left"/>
    </xf>
    <xf numFmtId="166" fontId="1" fillId="0" borderId="14" xfId="1" applyNumberFormat="1" applyFont="1" applyBorder="1"/>
    <xf numFmtId="166" fontId="0" fillId="0" borderId="14" xfId="1" applyNumberFormat="1" applyFont="1" applyBorder="1"/>
    <xf numFmtId="0" fontId="36" fillId="0" borderId="14" xfId="0" applyFont="1" applyBorder="1"/>
    <xf numFmtId="0" fontId="0" fillId="0" borderId="10" xfId="0" applyBorder="1" applyAlignment="1">
      <alignment horizontal="center"/>
    </xf>
    <xf numFmtId="0" fontId="12" fillId="0" borderId="44" xfId="0" applyFont="1" applyBorder="1" applyAlignment="1">
      <alignment vertical="center"/>
    </xf>
    <xf numFmtId="0" fontId="37" fillId="0" borderId="45" xfId="0" applyFont="1" applyBorder="1" applyAlignment="1">
      <alignment vertical="center"/>
    </xf>
    <xf numFmtId="166" fontId="37" fillId="0" borderId="14" xfId="1" applyNumberFormat="1" applyFont="1" applyBorder="1" applyAlignment="1">
      <alignment horizontal="center" vertical="center"/>
    </xf>
    <xf numFmtId="166" fontId="37" fillId="0" borderId="14" xfId="1" applyNumberFormat="1" applyFont="1" applyBorder="1" applyAlignment="1">
      <alignment vertical="center"/>
    </xf>
    <xf numFmtId="3" fontId="1" fillId="0" borderId="14" xfId="2" applyNumberFormat="1" applyBorder="1"/>
    <xf numFmtId="3" fontId="1" fillId="0" borderId="10" xfId="2" applyNumberFormat="1" applyBorder="1"/>
    <xf numFmtId="0" fontId="37" fillId="0" borderId="45" xfId="0" applyFont="1" applyBorder="1" applyAlignment="1">
      <alignment horizontal="center" vertical="center"/>
    </xf>
    <xf numFmtId="3" fontId="37" fillId="0" borderId="46" xfId="2" applyNumberFormat="1" applyFont="1" applyBorder="1" applyAlignment="1">
      <alignment vertical="center"/>
    </xf>
    <xf numFmtId="3" fontId="37" fillId="0" borderId="45" xfId="2" applyNumberFormat="1" applyFont="1" applyBorder="1" applyAlignment="1">
      <alignment vertical="center"/>
    </xf>
    <xf numFmtId="3" fontId="37" fillId="0" borderId="47" xfId="2" applyNumberFormat="1" applyFont="1" applyBorder="1" applyAlignment="1">
      <alignment vertical="center"/>
    </xf>
    <xf numFmtId="1" fontId="0" fillId="0" borderId="0" xfId="0" applyNumberFormat="1"/>
    <xf numFmtId="3" fontId="0" fillId="0" borderId="0" xfId="0" applyNumberFormat="1" applyBorder="1"/>
    <xf numFmtId="3" fontId="1" fillId="0" borderId="0" xfId="2" applyNumberFormat="1" applyFill="1" applyBorder="1"/>
    <xf numFmtId="0" fontId="20" fillId="0" borderId="0" xfId="0" applyFont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7" fillId="0" borderId="0" xfId="0" applyFont="1"/>
    <xf numFmtId="0" fontId="39" fillId="0" borderId="0" xfId="0" applyFont="1"/>
    <xf numFmtId="0" fontId="34" fillId="0" borderId="0" xfId="0" applyFont="1" applyBorder="1"/>
    <xf numFmtId="0" fontId="34" fillId="0" borderId="0" xfId="0" applyFont="1" applyBorder="1" applyAlignment="1">
      <alignment horizontal="right"/>
    </xf>
    <xf numFmtId="0" fontId="39" fillId="0" borderId="10" xfId="3" applyFont="1" applyBorder="1" applyAlignment="1">
      <alignment horizontal="center"/>
    </xf>
    <xf numFmtId="2" fontId="41" fillId="0" borderId="6" xfId="3" applyNumberFormat="1" applyFont="1" applyBorder="1" applyAlignment="1">
      <alignment horizontal="center" wrapText="1"/>
    </xf>
    <xf numFmtId="0" fontId="42" fillId="0" borderId="15" xfId="3" applyFont="1" applyBorder="1" applyAlignment="1">
      <alignment horizontal="center" vertical="center" wrapText="1"/>
    </xf>
    <xf numFmtId="0" fontId="39" fillId="0" borderId="48" xfId="3" applyFont="1" applyBorder="1" applyAlignment="1">
      <alignment horizontal="center"/>
    </xf>
    <xf numFmtId="0" fontId="39" fillId="0" borderId="38" xfId="3" applyFont="1" applyBorder="1" applyAlignment="1">
      <alignment horizontal="left" wrapText="1"/>
    </xf>
    <xf numFmtId="0" fontId="39" fillId="0" borderId="38" xfId="3" applyFont="1" applyBorder="1" applyAlignment="1">
      <alignment horizontal="left"/>
    </xf>
    <xf numFmtId="0" fontId="39" fillId="0" borderId="50" xfId="3" applyFont="1" applyBorder="1" applyAlignment="1">
      <alignment horizontal="left"/>
    </xf>
    <xf numFmtId="0" fontId="12" fillId="0" borderId="51" xfId="3" applyFont="1" applyBorder="1" applyAlignment="1">
      <alignment horizontal="center"/>
    </xf>
    <xf numFmtId="0" fontId="12" fillId="0" borderId="13" xfId="3" applyFont="1" applyBorder="1" applyAlignment="1">
      <alignment horizontal="left" wrapText="1"/>
    </xf>
    <xf numFmtId="0" fontId="39" fillId="0" borderId="14" xfId="3" applyFont="1" applyBorder="1" applyAlignment="1">
      <alignment horizontal="left"/>
    </xf>
    <xf numFmtId="0" fontId="39" fillId="0" borderId="52" xfId="3" applyFont="1" applyBorder="1" applyAlignment="1">
      <alignment horizontal="left"/>
    </xf>
    <xf numFmtId="0" fontId="12" fillId="0" borderId="53" xfId="3" applyFont="1" applyBorder="1" applyAlignment="1">
      <alignment horizontal="center"/>
    </xf>
    <xf numFmtId="0" fontId="37" fillId="0" borderId="13" xfId="3" applyFont="1" applyBorder="1" applyAlignment="1">
      <alignment horizontal="left" wrapText="1"/>
    </xf>
    <xf numFmtId="0" fontId="39" fillId="0" borderId="54" xfId="3" applyFont="1" applyBorder="1" applyAlignment="1">
      <alignment horizontal="center"/>
    </xf>
    <xf numFmtId="0" fontId="39" fillId="0" borderId="13" xfId="3" applyFont="1" applyBorder="1" applyAlignment="1">
      <alignment horizontal="left" wrapText="1"/>
    </xf>
    <xf numFmtId="0" fontId="12" fillId="0" borderId="11" xfId="3" applyFont="1" applyBorder="1" applyAlignment="1">
      <alignment horizontal="left" wrapText="1"/>
    </xf>
    <xf numFmtId="0" fontId="12" fillId="0" borderId="55" xfId="3" applyFont="1" applyBorder="1" applyAlignment="1">
      <alignment horizontal="center"/>
    </xf>
    <xf numFmtId="0" fontId="12" fillId="0" borderId="9" xfId="3" applyFont="1" applyBorder="1" applyAlignment="1">
      <alignment horizontal="left" wrapText="1"/>
    </xf>
    <xf numFmtId="0" fontId="39" fillId="0" borderId="54" xfId="3" applyFont="1" applyBorder="1" applyAlignment="1">
      <alignment horizontal="center" vertical="center"/>
    </xf>
    <xf numFmtId="0" fontId="39" fillId="0" borderId="53" xfId="3" applyFont="1" applyBorder="1" applyAlignment="1">
      <alignment horizontal="center" vertical="center"/>
    </xf>
    <xf numFmtId="0" fontId="12" fillId="0" borderId="13" xfId="3" applyFont="1" applyBorder="1" applyAlignment="1">
      <alignment horizontal="center" wrapText="1"/>
    </xf>
    <xf numFmtId="0" fontId="39" fillId="0" borderId="51" xfId="3" applyFont="1" applyBorder="1" applyAlignment="1">
      <alignment horizontal="center"/>
    </xf>
    <xf numFmtId="0" fontId="34" fillId="0" borderId="14" xfId="3" applyFont="1" applyBorder="1" applyAlignment="1">
      <alignment horizontal="left" wrapText="1"/>
    </xf>
    <xf numFmtId="0" fontId="39" fillId="0" borderId="14" xfId="0" applyFont="1" applyBorder="1" applyAlignment="1">
      <alignment horizontal="left"/>
    </xf>
    <xf numFmtId="0" fontId="39" fillId="0" borderId="14" xfId="0" applyFont="1" applyBorder="1"/>
    <xf numFmtId="0" fontId="12" fillId="0" borderId="14" xfId="0" applyFont="1" applyBorder="1" applyAlignment="1">
      <alignment horizontal="left"/>
    </xf>
    <xf numFmtId="0" fontId="39" fillId="0" borderId="53" xfId="3" applyFont="1" applyBorder="1" applyAlignment="1">
      <alignment horizontal="center"/>
    </xf>
    <xf numFmtId="0" fontId="39" fillId="0" borderId="14" xfId="3" applyFont="1" applyBorder="1" applyAlignment="1">
      <alignment horizontal="left" wrapText="1"/>
    </xf>
    <xf numFmtId="0" fontId="39" fillId="0" borderId="55" xfId="3" applyFont="1" applyBorder="1" applyAlignment="1">
      <alignment horizontal="center"/>
    </xf>
    <xf numFmtId="0" fontId="39" fillId="0" borderId="11" xfId="3" applyFont="1" applyBorder="1" applyAlignment="1">
      <alignment horizontal="left" wrapText="1"/>
    </xf>
    <xf numFmtId="0" fontId="39" fillId="0" borderId="56" xfId="3" applyFont="1" applyBorder="1" applyAlignment="1">
      <alignment horizontal="center"/>
    </xf>
    <xf numFmtId="0" fontId="39" fillId="0" borderId="57" xfId="3" applyFont="1" applyBorder="1" applyAlignment="1">
      <alignment horizontal="left" wrapText="1"/>
    </xf>
    <xf numFmtId="0" fontId="39" fillId="0" borderId="57" xfId="3" applyFont="1" applyBorder="1" applyAlignment="1">
      <alignment horizontal="left"/>
    </xf>
    <xf numFmtId="0" fontId="39" fillId="0" borderId="58" xfId="3" applyFont="1" applyBorder="1" applyAlignment="1">
      <alignment horizontal="left"/>
    </xf>
    <xf numFmtId="0" fontId="39" fillId="0" borderId="0" xfId="3" applyFont="1" applyBorder="1" applyAlignment="1">
      <alignment horizontal="center"/>
    </xf>
    <xf numFmtId="0" fontId="39" fillId="0" borderId="0" xfId="3" applyFont="1" applyBorder="1" applyAlignment="1">
      <alignment horizontal="left" wrapText="1"/>
    </xf>
    <xf numFmtId="0" fontId="39" fillId="0" borderId="0" xfId="3" applyFont="1" applyBorder="1" applyAlignment="1">
      <alignment horizontal="left"/>
    </xf>
    <xf numFmtId="0" fontId="36" fillId="0" borderId="10" xfId="3" applyFont="1" applyBorder="1"/>
    <xf numFmtId="2" fontId="41" fillId="0" borderId="10" xfId="3" applyNumberFormat="1" applyFont="1" applyBorder="1" applyAlignment="1">
      <alignment horizontal="center" wrapText="1"/>
    </xf>
    <xf numFmtId="0" fontId="42" fillId="0" borderId="10" xfId="3" applyFont="1" applyBorder="1" applyAlignment="1">
      <alignment horizontal="center" vertical="center" wrapText="1"/>
    </xf>
    <xf numFmtId="0" fontId="42" fillId="0" borderId="59" xfId="3" applyFont="1" applyBorder="1" applyAlignment="1">
      <alignment horizontal="center"/>
    </xf>
    <xf numFmtId="0" fontId="42" fillId="0" borderId="38" xfId="3" applyFont="1" applyBorder="1" applyAlignment="1">
      <alignment horizontal="left" wrapText="1"/>
    </xf>
    <xf numFmtId="0" fontId="42" fillId="0" borderId="38" xfId="3" applyFont="1" applyBorder="1" applyAlignment="1">
      <alignment horizontal="left"/>
    </xf>
    <xf numFmtId="0" fontId="42" fillId="0" borderId="50" xfId="3" applyFont="1" applyBorder="1" applyAlignment="1">
      <alignment horizontal="left"/>
    </xf>
    <xf numFmtId="0" fontId="36" fillId="0" borderId="54" xfId="3" applyFont="1" applyBorder="1" applyAlignment="1">
      <alignment horizontal="left"/>
    </xf>
    <xf numFmtId="0" fontId="36" fillId="0" borderId="14" xfId="4" applyFont="1" applyFill="1" applyBorder="1" applyAlignment="1">
      <alignment horizontal="left" wrapText="1"/>
    </xf>
    <xf numFmtId="0" fontId="42" fillId="0" borderId="14" xfId="3" applyFont="1" applyBorder="1" applyAlignment="1">
      <alignment horizontal="left"/>
    </xf>
    <xf numFmtId="0" fontId="42" fillId="0" borderId="52" xfId="3" applyFont="1" applyBorder="1" applyAlignment="1">
      <alignment horizontal="left"/>
    </xf>
    <xf numFmtId="0" fontId="36" fillId="0" borderId="14" xfId="3" applyFont="1" applyBorder="1" applyAlignment="1">
      <alignment horizontal="left" wrapText="1"/>
    </xf>
    <xf numFmtId="0" fontId="42" fillId="0" borderId="54" xfId="3" applyFont="1" applyBorder="1" applyAlignment="1">
      <alignment horizontal="center"/>
    </xf>
    <xf numFmtId="0" fontId="42" fillId="0" borderId="14" xfId="3" applyFont="1" applyBorder="1" applyAlignment="1">
      <alignment horizontal="left" wrapText="1"/>
    </xf>
    <xf numFmtId="0" fontId="36" fillId="0" borderId="54" xfId="3" applyFont="1" applyBorder="1" applyAlignment="1">
      <alignment horizontal="center"/>
    </xf>
    <xf numFmtId="0" fontId="36" fillId="0" borderId="14" xfId="3" applyFont="1" applyBorder="1" applyAlignment="1">
      <alignment horizontal="left"/>
    </xf>
    <xf numFmtId="0" fontId="42" fillId="0" borderId="52" xfId="3" applyFont="1" applyBorder="1" applyAlignment="1">
      <alignment horizontal="left" wrapText="1"/>
    </xf>
    <xf numFmtId="0" fontId="36" fillId="0" borderId="54" xfId="3" applyFont="1" applyFill="1" applyBorder="1" applyAlignment="1">
      <alignment horizontal="center"/>
    </xf>
    <xf numFmtId="0" fontId="36" fillId="0" borderId="60" xfId="0" applyFont="1" applyBorder="1"/>
    <xf numFmtId="0" fontId="42" fillId="0" borderId="0" xfId="0" applyFont="1" applyBorder="1"/>
    <xf numFmtId="0" fontId="36" fillId="0" borderId="0" xfId="0" applyFont="1" applyBorder="1"/>
    <xf numFmtId="0" fontId="42" fillId="0" borderId="11" xfId="3" applyFont="1" applyBorder="1" applyAlignment="1">
      <alignment horizontal="center" vertical="center" wrapText="1"/>
    </xf>
    <xf numFmtId="0" fontId="42" fillId="0" borderId="61" xfId="3" applyFont="1" applyBorder="1" applyAlignment="1">
      <alignment horizontal="center" vertical="center" wrapText="1"/>
    </xf>
    <xf numFmtId="0" fontId="42" fillId="0" borderId="54" xfId="3" applyFont="1" applyBorder="1"/>
    <xf numFmtId="0" fontId="36" fillId="0" borderId="54" xfId="0" applyFont="1" applyBorder="1"/>
    <xf numFmtId="0" fontId="36" fillId="0" borderId="54" xfId="3" applyFont="1" applyBorder="1"/>
    <xf numFmtId="0" fontId="36" fillId="0" borderId="56" xfId="3" applyFont="1" applyBorder="1"/>
    <xf numFmtId="0" fontId="42" fillId="0" borderId="57" xfId="3" applyFont="1" applyBorder="1" applyAlignment="1">
      <alignment horizontal="left"/>
    </xf>
    <xf numFmtId="0" fontId="36" fillId="0" borderId="57" xfId="3" applyFont="1" applyBorder="1" applyAlignment="1">
      <alignment horizontal="left"/>
    </xf>
    <xf numFmtId="0" fontId="42" fillId="0" borderId="58" xfId="3" applyFont="1" applyBorder="1" applyAlignment="1">
      <alignment horizontal="left"/>
    </xf>
    <xf numFmtId="0" fontId="42" fillId="0" borderId="0" xfId="3" applyFont="1" applyBorder="1" applyAlignment="1">
      <alignment horizontal="left"/>
    </xf>
    <xf numFmtId="0" fontId="38" fillId="0" borderId="0" xfId="3" applyFont="1" applyBorder="1" applyAlignment="1">
      <alignment horizontal="left"/>
    </xf>
    <xf numFmtId="0" fontId="12" fillId="0" borderId="14" xfId="0" applyFont="1" applyBorder="1"/>
    <xf numFmtId="0" fontId="12" fillId="0" borderId="15" xfId="0" applyFont="1" applyFill="1" applyBorder="1"/>
    <xf numFmtId="0" fontId="0" fillId="0" borderId="14" xfId="0" applyFill="1" applyBorder="1"/>
    <xf numFmtId="3" fontId="39" fillId="0" borderId="14" xfId="0" applyNumberFormat="1" applyFont="1" applyBorder="1"/>
    <xf numFmtId="0" fontId="39" fillId="0" borderId="10" xfId="0" applyFont="1" applyBorder="1"/>
    <xf numFmtId="0" fontId="0" fillId="0" borderId="12" xfId="0" applyBorder="1"/>
    <xf numFmtId="0" fontId="0" fillId="0" borderId="13" xfId="0" applyBorder="1"/>
    <xf numFmtId="0" fontId="12" fillId="0" borderId="10" xfId="0" applyFont="1" applyBorder="1"/>
    <xf numFmtId="0" fontId="39" fillId="0" borderId="12" xfId="0" applyFont="1" applyBorder="1"/>
    <xf numFmtId="0" fontId="39" fillId="0" borderId="13" xfId="0" applyFont="1" applyBorder="1"/>
    <xf numFmtId="3" fontId="1" fillId="0" borderId="10" xfId="0" applyNumberFormat="1" applyFont="1" applyBorder="1" applyAlignment="1">
      <alignment horizontal="right" vertical="center"/>
    </xf>
    <xf numFmtId="0" fontId="42" fillId="0" borderId="14" xfId="3" applyFont="1" applyBorder="1" applyAlignment="1">
      <alignment horizontal="left"/>
    </xf>
    <xf numFmtId="0" fontId="35" fillId="0" borderId="0" xfId="0" applyFont="1"/>
    <xf numFmtId="0" fontId="44" fillId="0" borderId="0" xfId="0" applyFont="1"/>
    <xf numFmtId="0" fontId="39" fillId="0" borderId="62" xfId="0" applyFont="1" applyBorder="1"/>
    <xf numFmtId="0" fontId="39" fillId="0" borderId="63" xfId="0" applyFont="1" applyBorder="1"/>
    <xf numFmtId="0" fontId="39" fillId="0" borderId="64" xfId="0" applyFont="1" applyBorder="1"/>
    <xf numFmtId="0" fontId="39" fillId="0" borderId="65" xfId="0" applyFont="1" applyBorder="1"/>
    <xf numFmtId="0" fontId="39" fillId="0" borderId="66" xfId="0" applyFont="1" applyBorder="1"/>
    <xf numFmtId="0" fontId="39" fillId="0" borderId="67" xfId="0" applyFont="1" applyBorder="1"/>
    <xf numFmtId="0" fontId="0" fillId="0" borderId="59" xfId="0" applyBorder="1"/>
    <xf numFmtId="0" fontId="39" fillId="0" borderId="38" xfId="0" applyFont="1" applyBorder="1"/>
    <xf numFmtId="0" fontId="0" fillId="0" borderId="50" xfId="0" applyBorder="1"/>
    <xf numFmtId="0" fontId="0" fillId="0" borderId="54" xfId="0" applyBorder="1"/>
    <xf numFmtId="0" fontId="0" fillId="0" borderId="52" xfId="0" applyBorder="1"/>
    <xf numFmtId="0" fontId="0" fillId="0" borderId="68" xfId="0" applyBorder="1"/>
    <xf numFmtId="0" fontId="39" fillId="0" borderId="46" xfId="0" applyFont="1" applyBorder="1"/>
    <xf numFmtId="0" fontId="0" fillId="0" borderId="46" xfId="0" applyBorder="1"/>
    <xf numFmtId="0" fontId="0" fillId="0" borderId="0" xfId="0" applyAlignment="1">
      <alignment vertical="top"/>
    </xf>
    <xf numFmtId="0" fontId="20" fillId="0" borderId="0" xfId="0" applyFont="1" applyAlignment="1">
      <alignment horizontal="center"/>
    </xf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0" fillId="0" borderId="74" xfId="0" applyBorder="1"/>
    <xf numFmtId="0" fontId="45" fillId="0" borderId="72" xfId="0" applyFont="1" applyBorder="1"/>
    <xf numFmtId="0" fontId="45" fillId="0" borderId="73" xfId="0" applyFont="1" applyBorder="1"/>
    <xf numFmtId="3" fontId="1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7" fillId="0" borderId="14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12" fillId="0" borderId="7" xfId="3" applyFont="1" applyBorder="1" applyAlignment="1">
      <alignment horizontal="center" wrapText="1"/>
    </xf>
    <xf numFmtId="0" fontId="12" fillId="0" borderId="13" xfId="3" applyFont="1" applyBorder="1" applyAlignment="1">
      <alignment horizontal="center" wrapText="1"/>
    </xf>
    <xf numFmtId="2" fontId="39" fillId="0" borderId="12" xfId="3" applyNumberFormat="1" applyFont="1" applyBorder="1" applyAlignment="1">
      <alignment horizontal="center" wrapText="1"/>
    </xf>
    <xf numFmtId="2" fontId="39" fillId="0" borderId="7" xfId="3" applyNumberFormat="1" applyFont="1" applyBorder="1" applyAlignment="1">
      <alignment horizontal="center" wrapText="1"/>
    </xf>
    <xf numFmtId="2" fontId="39" fillId="0" borderId="13" xfId="3" applyNumberFormat="1" applyFont="1" applyBorder="1" applyAlignment="1">
      <alignment horizontal="center" wrapText="1"/>
    </xf>
    <xf numFmtId="2" fontId="41" fillId="0" borderId="0" xfId="3" applyNumberFormat="1" applyFont="1" applyBorder="1" applyAlignment="1">
      <alignment horizontal="center" wrapText="1"/>
    </xf>
    <xf numFmtId="2" fontId="41" fillId="0" borderId="6" xfId="3" applyNumberFormat="1" applyFont="1" applyBorder="1" applyAlignment="1">
      <alignment horizontal="center" wrapText="1"/>
    </xf>
    <xf numFmtId="0" fontId="39" fillId="0" borderId="49" xfId="3" applyFont="1" applyBorder="1" applyAlignment="1">
      <alignment horizontal="left" wrapText="1"/>
    </xf>
    <xf numFmtId="0" fontId="39" fillId="0" borderId="38" xfId="3" applyFont="1" applyBorder="1" applyAlignment="1">
      <alignment horizontal="left" wrapText="1"/>
    </xf>
    <xf numFmtId="0" fontId="12" fillId="0" borderId="7" xfId="3" applyFont="1" applyBorder="1" applyAlignment="1">
      <alignment horizontal="left" wrapText="1"/>
    </xf>
    <xf numFmtId="0" fontId="12" fillId="0" borderId="13" xfId="3" applyFont="1" applyBorder="1" applyAlignment="1">
      <alignment horizontal="left" wrapText="1"/>
    </xf>
    <xf numFmtId="0" fontId="39" fillId="0" borderId="7" xfId="3" applyFont="1" applyBorder="1" applyAlignment="1">
      <alignment horizontal="left" wrapText="1"/>
    </xf>
    <xf numFmtId="0" fontId="39" fillId="0" borderId="13" xfId="3" applyFont="1" applyBorder="1" applyAlignment="1">
      <alignment horizontal="left" wrapText="1"/>
    </xf>
    <xf numFmtId="0" fontId="39" fillId="0" borderId="57" xfId="3" applyFont="1" applyBorder="1" applyAlignment="1">
      <alignment horizontal="left" wrapText="1"/>
    </xf>
    <xf numFmtId="0" fontId="37" fillId="0" borderId="13" xfId="3" applyFont="1" applyBorder="1" applyAlignment="1">
      <alignment horizontal="left" wrapText="1"/>
    </xf>
    <xf numFmtId="0" fontId="37" fillId="0" borderId="14" xfId="3" applyFont="1" applyBorder="1" applyAlignment="1">
      <alignment horizontal="left" wrapText="1"/>
    </xf>
    <xf numFmtId="0" fontId="39" fillId="0" borderId="14" xfId="3" applyFont="1" applyBorder="1" applyAlignment="1">
      <alignment horizontal="left" wrapText="1"/>
    </xf>
    <xf numFmtId="0" fontId="36" fillId="0" borderId="14" xfId="4" applyFont="1" applyFill="1" applyBorder="1" applyAlignment="1">
      <alignment horizontal="left" wrapText="1"/>
    </xf>
    <xf numFmtId="0" fontId="41" fillId="0" borderId="1" xfId="3" applyFont="1" applyBorder="1" applyAlignment="1">
      <alignment horizontal="center" wrapText="1"/>
    </xf>
    <xf numFmtId="0" fontId="41" fillId="0" borderId="2" xfId="3" applyFont="1" applyBorder="1" applyAlignment="1">
      <alignment horizontal="center" wrapText="1"/>
    </xf>
    <xf numFmtId="0" fontId="41" fillId="0" borderId="3" xfId="3" applyFont="1" applyBorder="1" applyAlignment="1">
      <alignment horizontal="center" wrapText="1"/>
    </xf>
    <xf numFmtId="0" fontId="42" fillId="0" borderId="49" xfId="3" applyFont="1" applyBorder="1" applyAlignment="1">
      <alignment horizontal="left" wrapText="1"/>
    </xf>
    <xf numFmtId="0" fontId="42" fillId="0" borderId="38" xfId="3" applyFont="1" applyBorder="1" applyAlignment="1">
      <alignment horizontal="left" wrapText="1"/>
    </xf>
    <xf numFmtId="0" fontId="36" fillId="0" borderId="14" xfId="3" applyFont="1" applyBorder="1" applyAlignment="1">
      <alignment horizontal="left"/>
    </xf>
    <xf numFmtId="0" fontId="42" fillId="0" borderId="14" xfId="4" applyFont="1" applyFill="1" applyBorder="1" applyAlignment="1">
      <alignment horizontal="left" wrapText="1"/>
    </xf>
    <xf numFmtId="0" fontId="42" fillId="0" borderId="14" xfId="3" applyFont="1" applyBorder="1" applyAlignment="1">
      <alignment horizontal="left" wrapText="1"/>
    </xf>
    <xf numFmtId="0" fontId="36" fillId="0" borderId="14" xfId="3" applyFont="1" applyBorder="1" applyAlignment="1">
      <alignment horizontal="left" wrapText="1"/>
    </xf>
    <xf numFmtId="0" fontId="43" fillId="0" borderId="14" xfId="4" applyFont="1" applyFill="1" applyBorder="1" applyAlignment="1">
      <alignment horizontal="left" wrapText="1"/>
    </xf>
    <xf numFmtId="0" fontId="43" fillId="0" borderId="14" xfId="3" applyFont="1" applyBorder="1" applyAlignment="1">
      <alignment horizontal="left"/>
    </xf>
    <xf numFmtId="0" fontId="43" fillId="0" borderId="57" xfId="3" applyFont="1" applyBorder="1" applyAlignment="1">
      <alignment horizontal="left"/>
    </xf>
    <xf numFmtId="0" fontId="42" fillId="0" borderId="14" xfId="3" applyFont="1" applyBorder="1" applyAlignment="1">
      <alignment horizontal="left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</cellXfs>
  <cellStyles count="5">
    <cellStyle name="Comma" xfId="1" builtinId="3"/>
    <cellStyle name="Comma_21.Aktivet Afatgjata Materiale  09" xfId="2"/>
    <cellStyle name="Normal" xfId="0" builtinId="0"/>
    <cellStyle name="Normal_asn_2009 Propozimet" xfId="3"/>
    <cellStyle name="Normal_Sheet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workbookViewId="0">
      <selection activeCell="D16" sqref="D16"/>
    </sheetView>
  </sheetViews>
  <sheetFormatPr defaultRowHeight="14.5"/>
  <cols>
    <col min="1" max="1" width="11.54296875" customWidth="1"/>
    <col min="4" max="4" width="9.26953125" customWidth="1"/>
    <col min="5" max="5" width="11.453125" customWidth="1"/>
    <col min="6" max="6" width="12.81640625" customWidth="1"/>
    <col min="7" max="7" width="5.453125" customWidth="1"/>
    <col min="10" max="10" width="3.1796875" customWidth="1"/>
  </cols>
  <sheetData>
    <row r="1" spans="1:11">
      <c r="A1" s="1"/>
      <c r="B1" s="2"/>
      <c r="C1" s="3"/>
      <c r="D1" s="3"/>
      <c r="E1" s="3"/>
      <c r="F1" s="3"/>
      <c r="G1" s="3"/>
      <c r="H1" s="3"/>
      <c r="I1" s="3"/>
      <c r="J1" s="3"/>
      <c r="K1" s="4"/>
    </row>
    <row r="2" spans="1:11" ht="20">
      <c r="A2" s="5"/>
      <c r="B2" s="6"/>
      <c r="C2" s="7" t="s">
        <v>0</v>
      </c>
      <c r="D2" s="7"/>
      <c r="E2" s="7"/>
      <c r="F2" s="8" t="s">
        <v>144</v>
      </c>
      <c r="G2" s="9"/>
      <c r="H2" s="10"/>
      <c r="I2" s="11"/>
      <c r="J2" s="7"/>
      <c r="K2" s="12"/>
    </row>
    <row r="3" spans="1:11">
      <c r="A3" s="5"/>
      <c r="B3" s="6"/>
      <c r="C3" s="7" t="s">
        <v>1</v>
      </c>
      <c r="D3" s="7"/>
      <c r="E3" s="7"/>
      <c r="F3" s="11" t="s">
        <v>145</v>
      </c>
      <c r="G3" s="13"/>
      <c r="H3" s="14"/>
      <c r="I3" s="15"/>
      <c r="J3" s="15"/>
      <c r="K3" s="12"/>
    </row>
    <row r="4" spans="1:11">
      <c r="A4" s="5"/>
      <c r="B4" s="6"/>
      <c r="C4" s="7" t="s">
        <v>2</v>
      </c>
      <c r="D4" s="7"/>
      <c r="E4" s="7"/>
      <c r="F4" s="16" t="s">
        <v>148</v>
      </c>
      <c r="G4" s="11" t="s">
        <v>149</v>
      </c>
      <c r="H4" s="11"/>
      <c r="I4" s="11"/>
      <c r="J4" s="11"/>
      <c r="K4" s="12"/>
    </row>
    <row r="5" spans="1:11">
      <c r="A5" s="5"/>
      <c r="B5" s="6"/>
      <c r="C5" s="7"/>
      <c r="D5" s="7"/>
      <c r="E5" s="7"/>
      <c r="F5" s="7"/>
      <c r="G5" s="7"/>
      <c r="H5" s="94" t="s">
        <v>150</v>
      </c>
      <c r="I5" s="17"/>
      <c r="J5" s="15"/>
      <c r="K5" s="12"/>
    </row>
    <row r="6" spans="1:11">
      <c r="A6" s="5"/>
      <c r="B6" s="6"/>
      <c r="C6" s="7" t="s">
        <v>3</v>
      </c>
      <c r="D6" s="7"/>
      <c r="E6" s="7"/>
      <c r="F6" s="11"/>
      <c r="G6" s="18"/>
      <c r="H6" s="7"/>
      <c r="I6" s="7"/>
      <c r="J6" s="7"/>
      <c r="K6" s="12"/>
    </row>
    <row r="7" spans="1:11">
      <c r="A7" s="5"/>
      <c r="B7" s="6"/>
      <c r="C7" s="7" t="s">
        <v>4</v>
      </c>
      <c r="D7" s="7"/>
      <c r="E7" s="7"/>
      <c r="F7" s="16"/>
      <c r="G7" s="19"/>
      <c r="H7" s="7"/>
      <c r="I7" s="7"/>
      <c r="J7" s="7"/>
      <c r="K7" s="12"/>
    </row>
    <row r="8" spans="1:11">
      <c r="A8" s="5"/>
      <c r="B8" s="6"/>
      <c r="C8" s="7"/>
      <c r="D8" s="7"/>
      <c r="E8" s="7"/>
      <c r="F8" s="7"/>
      <c r="G8" s="7"/>
      <c r="H8" s="7"/>
      <c r="I8" s="7"/>
      <c r="J8" s="7"/>
      <c r="K8" s="12"/>
    </row>
    <row r="9" spans="1:11">
      <c r="A9" s="5"/>
      <c r="B9" s="6"/>
      <c r="C9" s="7" t="s">
        <v>5</v>
      </c>
      <c r="D9" s="7"/>
      <c r="E9" s="7"/>
      <c r="F9" s="11" t="s">
        <v>143</v>
      </c>
      <c r="G9" s="11"/>
      <c r="H9" s="11"/>
      <c r="I9" s="11"/>
      <c r="J9" s="11"/>
      <c r="K9" s="12"/>
    </row>
    <row r="10" spans="1:11">
      <c r="A10" s="5"/>
      <c r="B10" s="6"/>
      <c r="C10" s="7"/>
      <c r="D10" s="7"/>
      <c r="E10" s="7"/>
      <c r="F10" s="16"/>
      <c r="G10" s="16"/>
      <c r="H10" s="16"/>
      <c r="I10" s="16"/>
      <c r="J10" s="16"/>
      <c r="K10" s="12"/>
    </row>
    <row r="11" spans="1:11">
      <c r="A11" s="5"/>
      <c r="B11" s="6"/>
      <c r="C11" s="7"/>
      <c r="D11" s="7"/>
      <c r="E11" s="7"/>
      <c r="F11" s="16"/>
      <c r="G11" s="16"/>
      <c r="H11" s="16"/>
      <c r="I11" s="16"/>
      <c r="J11" s="16"/>
      <c r="K11" s="12"/>
    </row>
    <row r="12" spans="1:11">
      <c r="A12" s="1"/>
      <c r="B12" s="20"/>
      <c r="C12" s="21"/>
      <c r="D12" s="21"/>
      <c r="E12" s="21"/>
      <c r="F12" s="21"/>
      <c r="G12" s="21"/>
      <c r="H12" s="21"/>
      <c r="I12" s="21"/>
      <c r="J12" s="21"/>
      <c r="K12" s="22"/>
    </row>
    <row r="13" spans="1:11">
      <c r="A13" s="1"/>
      <c r="B13" s="20"/>
      <c r="C13" s="21"/>
      <c r="D13" s="21"/>
      <c r="E13" s="21"/>
      <c r="F13" s="21"/>
      <c r="G13" s="21"/>
      <c r="H13" s="21"/>
      <c r="I13" s="21"/>
      <c r="J13" s="21"/>
      <c r="K13" s="22"/>
    </row>
    <row r="14" spans="1:11">
      <c r="A14" s="1"/>
      <c r="B14" s="20"/>
      <c r="C14" s="21"/>
      <c r="D14" s="21"/>
      <c r="E14" s="21"/>
      <c r="F14" s="21"/>
      <c r="G14" s="21"/>
      <c r="H14" s="21"/>
      <c r="I14" s="21"/>
      <c r="J14" s="21"/>
      <c r="K14" s="22"/>
    </row>
    <row r="15" spans="1:11">
      <c r="A15" s="1"/>
      <c r="B15" s="20"/>
      <c r="C15" s="21"/>
      <c r="D15" s="21"/>
      <c r="E15" s="21"/>
      <c r="F15" s="21"/>
      <c r="G15" s="21"/>
      <c r="H15" s="21"/>
      <c r="I15" s="21"/>
      <c r="J15" s="21"/>
      <c r="K15" s="22"/>
    </row>
    <row r="16" spans="1:11">
      <c r="A16" s="1"/>
      <c r="B16" s="20"/>
      <c r="C16" s="21"/>
      <c r="D16" s="21"/>
      <c r="E16" s="21"/>
      <c r="F16" s="21"/>
      <c r="G16" s="21"/>
      <c r="H16" s="21"/>
      <c r="I16" s="21"/>
      <c r="J16" s="21"/>
      <c r="K16" s="22"/>
    </row>
    <row r="17" spans="1:11">
      <c r="A17" s="1"/>
      <c r="B17" s="20"/>
      <c r="C17" s="21"/>
      <c r="D17" s="21"/>
      <c r="E17" s="21"/>
      <c r="F17" s="21"/>
      <c r="G17" s="21"/>
      <c r="H17" s="21"/>
      <c r="I17" s="21"/>
      <c r="J17" s="21"/>
      <c r="K17" s="22"/>
    </row>
    <row r="18" spans="1:11">
      <c r="A18" s="1"/>
      <c r="B18" s="20"/>
      <c r="C18" s="21"/>
      <c r="D18" s="21"/>
      <c r="E18" s="21"/>
      <c r="F18" s="21"/>
      <c r="G18" s="21"/>
      <c r="H18" s="21"/>
      <c r="I18" s="21"/>
      <c r="J18" s="21"/>
      <c r="K18" s="22"/>
    </row>
    <row r="19" spans="1:11">
      <c r="A19" s="1"/>
      <c r="B19" s="20"/>
      <c r="C19" s="21"/>
      <c r="D19" s="21"/>
      <c r="E19" s="21"/>
      <c r="F19" s="21"/>
      <c r="G19" s="21"/>
      <c r="H19" s="21"/>
      <c r="I19" s="21"/>
      <c r="J19" s="21"/>
      <c r="K19" s="22"/>
    </row>
    <row r="20" spans="1:11">
      <c r="A20" s="1"/>
      <c r="B20" s="20"/>
      <c r="C20" s="1"/>
      <c r="D20" s="21"/>
      <c r="E20" s="21"/>
      <c r="F20" s="21"/>
      <c r="G20" s="21"/>
      <c r="H20" s="21"/>
      <c r="I20" s="21"/>
      <c r="J20" s="21"/>
      <c r="K20" s="22"/>
    </row>
    <row r="21" spans="1:11">
      <c r="A21" s="1"/>
      <c r="B21" s="20"/>
      <c r="C21" s="21"/>
      <c r="D21" s="21"/>
      <c r="E21" s="21"/>
      <c r="F21" s="21"/>
      <c r="G21" s="21"/>
      <c r="H21" s="21"/>
      <c r="I21" s="21"/>
      <c r="J21" s="21"/>
      <c r="K21" s="22"/>
    </row>
    <row r="22" spans="1:11">
      <c r="A22" s="1"/>
      <c r="B22" s="20"/>
      <c r="C22" s="21"/>
      <c r="D22" s="21"/>
      <c r="E22" s="21"/>
      <c r="F22" s="21"/>
      <c r="G22" s="21"/>
      <c r="H22" s="21"/>
      <c r="I22" s="21"/>
      <c r="J22" s="21"/>
      <c r="K22" s="22"/>
    </row>
    <row r="23" spans="1:11">
      <c r="A23" s="1"/>
      <c r="B23" s="20"/>
      <c r="C23" s="21"/>
      <c r="D23" s="21"/>
      <c r="E23" s="21"/>
      <c r="F23" s="21"/>
      <c r="G23" s="21"/>
      <c r="H23" s="21"/>
      <c r="I23" s="21"/>
      <c r="J23" s="21"/>
      <c r="K23" s="22"/>
    </row>
    <row r="24" spans="1:11" ht="32.5">
      <c r="A24" s="1"/>
      <c r="B24" s="308" t="s">
        <v>6</v>
      </c>
      <c r="C24" s="309"/>
      <c r="D24" s="309"/>
      <c r="E24" s="309"/>
      <c r="F24" s="309"/>
      <c r="G24" s="309"/>
      <c r="H24" s="309"/>
      <c r="I24" s="309"/>
      <c r="J24" s="309"/>
      <c r="K24" s="310"/>
    </row>
    <row r="25" spans="1:11">
      <c r="A25" s="1"/>
      <c r="B25" s="20"/>
      <c r="C25" s="311" t="s">
        <v>7</v>
      </c>
      <c r="D25" s="311"/>
      <c r="E25" s="311"/>
      <c r="F25" s="311"/>
      <c r="G25" s="311"/>
      <c r="H25" s="311"/>
      <c r="I25" s="311"/>
      <c r="J25" s="311"/>
      <c r="K25" s="22"/>
    </row>
    <row r="26" spans="1:11">
      <c r="A26" s="1"/>
      <c r="B26" s="20"/>
      <c r="C26" s="311" t="s">
        <v>8</v>
      </c>
      <c r="D26" s="311"/>
      <c r="E26" s="311"/>
      <c r="F26" s="311"/>
      <c r="G26" s="311"/>
      <c r="H26" s="311"/>
      <c r="I26" s="311"/>
      <c r="J26" s="311"/>
      <c r="K26" s="22"/>
    </row>
    <row r="27" spans="1:11">
      <c r="A27" s="1"/>
      <c r="B27" s="20"/>
      <c r="C27" s="21"/>
      <c r="D27" s="21"/>
      <c r="E27" s="21"/>
      <c r="F27" s="21"/>
      <c r="G27" s="21"/>
      <c r="H27" s="21"/>
      <c r="I27" s="21"/>
      <c r="J27" s="21"/>
      <c r="K27" s="22"/>
    </row>
    <row r="28" spans="1:11">
      <c r="A28" s="1"/>
      <c r="B28" s="20"/>
      <c r="C28" s="21"/>
      <c r="D28" s="21"/>
      <c r="E28" s="21"/>
      <c r="F28" s="21"/>
      <c r="G28" s="21"/>
      <c r="H28" s="21"/>
      <c r="I28" s="21"/>
      <c r="J28" s="21"/>
      <c r="K28" s="22"/>
    </row>
    <row r="29" spans="1:11" ht="32.5">
      <c r="A29" s="1"/>
      <c r="B29" s="20"/>
      <c r="C29" s="21"/>
      <c r="D29" s="21"/>
      <c r="E29" s="21"/>
      <c r="F29" s="23" t="s">
        <v>483</v>
      </c>
      <c r="G29" s="21"/>
      <c r="H29" s="21"/>
      <c r="I29" s="21"/>
      <c r="J29" s="21"/>
      <c r="K29" s="22"/>
    </row>
    <row r="30" spans="1:11">
      <c r="A30" s="1"/>
      <c r="B30" s="20"/>
      <c r="C30" s="21"/>
      <c r="D30" s="21"/>
      <c r="E30" s="21"/>
      <c r="F30" s="21"/>
      <c r="G30" s="21"/>
      <c r="H30" s="21"/>
      <c r="I30" s="21"/>
      <c r="J30" s="21"/>
      <c r="K30" s="22"/>
    </row>
    <row r="31" spans="1:11">
      <c r="A31" s="1"/>
      <c r="B31" s="20"/>
      <c r="C31" s="21"/>
      <c r="D31" s="21"/>
      <c r="E31" s="21"/>
      <c r="F31" s="21"/>
      <c r="G31" s="21"/>
      <c r="H31" s="21"/>
      <c r="I31" s="21"/>
      <c r="J31" s="21"/>
      <c r="K31" s="22"/>
    </row>
    <row r="32" spans="1:11">
      <c r="A32" s="1"/>
      <c r="B32" s="20"/>
      <c r="C32" s="21"/>
      <c r="D32" s="21"/>
      <c r="E32" s="21"/>
      <c r="F32" s="21"/>
      <c r="G32" s="21"/>
      <c r="H32" s="21"/>
      <c r="I32" s="21"/>
      <c r="J32" s="21"/>
      <c r="K32" s="22"/>
    </row>
    <row r="33" spans="1:11">
      <c r="A33" s="1"/>
      <c r="B33" s="20"/>
      <c r="C33" s="21"/>
      <c r="D33" s="21"/>
      <c r="E33" s="21"/>
      <c r="F33" s="21"/>
      <c r="G33" s="21"/>
      <c r="H33" s="21"/>
      <c r="I33" s="21"/>
      <c r="J33" s="21"/>
      <c r="K33" s="22"/>
    </row>
    <row r="34" spans="1:11">
      <c r="A34" s="1"/>
      <c r="B34" s="20"/>
      <c r="C34" s="21"/>
      <c r="D34" s="21"/>
      <c r="E34" s="21"/>
      <c r="F34" s="21"/>
      <c r="G34" s="21"/>
      <c r="H34" s="21"/>
      <c r="I34" s="21"/>
      <c r="J34" s="21"/>
      <c r="K34" s="22"/>
    </row>
    <row r="35" spans="1:11">
      <c r="A35" s="1"/>
      <c r="B35" s="20"/>
      <c r="C35" s="21"/>
      <c r="D35" s="21"/>
      <c r="E35" s="21"/>
      <c r="F35" s="21"/>
      <c r="G35" s="21"/>
      <c r="H35" s="21"/>
      <c r="I35" s="21"/>
      <c r="J35" s="21"/>
      <c r="K35" s="22"/>
    </row>
    <row r="36" spans="1:11">
      <c r="A36" s="1"/>
      <c r="B36" s="20"/>
      <c r="C36" s="21"/>
      <c r="D36" s="21"/>
      <c r="E36" s="21"/>
      <c r="F36" s="21"/>
      <c r="G36" s="21"/>
      <c r="H36" s="21"/>
      <c r="I36" s="21"/>
      <c r="J36" s="21"/>
      <c r="K36" s="22"/>
    </row>
    <row r="37" spans="1:11">
      <c r="A37" s="1"/>
      <c r="B37" s="20"/>
      <c r="C37" s="21"/>
      <c r="D37" s="21"/>
      <c r="E37" s="21"/>
      <c r="F37" s="21"/>
      <c r="G37" s="21"/>
      <c r="H37" s="21"/>
      <c r="I37" s="21"/>
      <c r="J37" s="21"/>
      <c r="K37" s="22"/>
    </row>
    <row r="38" spans="1:11">
      <c r="A38" s="1"/>
      <c r="B38" s="20"/>
      <c r="C38" s="21"/>
      <c r="D38" s="21"/>
      <c r="E38" s="21"/>
      <c r="F38" s="21"/>
      <c r="G38" s="21"/>
      <c r="H38" s="21"/>
      <c r="I38" s="21"/>
      <c r="J38" s="21"/>
      <c r="K38" s="22"/>
    </row>
    <row r="39" spans="1:11">
      <c r="A39" s="1"/>
      <c r="B39" s="20"/>
      <c r="C39" s="21"/>
      <c r="D39" s="21"/>
      <c r="E39" s="21"/>
      <c r="F39" s="21"/>
      <c r="G39" s="21"/>
      <c r="H39" s="21"/>
      <c r="I39" s="21"/>
      <c r="J39" s="21"/>
      <c r="K39" s="22"/>
    </row>
    <row r="40" spans="1:11">
      <c r="A40" s="1"/>
      <c r="B40" s="20"/>
      <c r="C40" s="7" t="s">
        <v>9</v>
      </c>
      <c r="D40" s="7"/>
      <c r="E40" s="7"/>
      <c r="F40" s="7"/>
      <c r="G40" s="7"/>
      <c r="H40" s="100" t="s">
        <v>10</v>
      </c>
      <c r="I40" s="100"/>
      <c r="J40" s="21"/>
      <c r="K40" s="22"/>
    </row>
    <row r="41" spans="1:11">
      <c r="A41" s="1"/>
      <c r="B41" s="20"/>
      <c r="C41" s="7" t="s">
        <v>11</v>
      </c>
      <c r="D41" s="7"/>
      <c r="E41" s="7"/>
      <c r="F41" s="7"/>
      <c r="G41" s="7"/>
      <c r="H41" s="99" t="s">
        <v>12</v>
      </c>
      <c r="I41" s="99"/>
      <c r="J41" s="21"/>
      <c r="K41" s="22"/>
    </row>
    <row r="42" spans="1:11">
      <c r="A42" s="1"/>
      <c r="B42" s="20"/>
      <c r="C42" s="7" t="s">
        <v>13</v>
      </c>
      <c r="D42" s="7"/>
      <c r="E42" s="7"/>
      <c r="F42" s="7"/>
      <c r="G42" s="7"/>
      <c r="H42" s="99" t="s">
        <v>14</v>
      </c>
      <c r="I42" s="99"/>
      <c r="J42" s="21"/>
      <c r="K42" s="22"/>
    </row>
    <row r="43" spans="1:11">
      <c r="A43" s="1"/>
      <c r="B43" s="20"/>
      <c r="C43" s="7" t="s">
        <v>15</v>
      </c>
      <c r="D43" s="7"/>
      <c r="E43" s="7"/>
      <c r="F43" s="7"/>
      <c r="G43" s="7"/>
      <c r="H43" s="306" t="s">
        <v>14</v>
      </c>
      <c r="I43" s="306"/>
      <c r="J43" s="21"/>
      <c r="K43" s="22"/>
    </row>
    <row r="44" spans="1:11">
      <c r="A44" s="1"/>
      <c r="B44" s="20"/>
      <c r="C44" s="21"/>
      <c r="D44" s="21"/>
      <c r="E44" s="21"/>
      <c r="F44" s="21"/>
      <c r="G44" s="21"/>
      <c r="H44" s="21"/>
      <c r="I44" s="21"/>
      <c r="J44" s="21"/>
      <c r="K44" s="22"/>
    </row>
    <row r="45" spans="1:11">
      <c r="A45" s="1"/>
      <c r="B45" s="20"/>
      <c r="C45" s="7" t="s">
        <v>16</v>
      </c>
      <c r="D45" s="7"/>
      <c r="E45" s="7"/>
      <c r="F45" s="7"/>
      <c r="G45" s="19" t="s">
        <v>17</v>
      </c>
      <c r="H45" s="307" t="s">
        <v>484</v>
      </c>
      <c r="I45" s="307"/>
      <c r="J45" s="21"/>
      <c r="K45" s="22"/>
    </row>
    <row r="46" spans="1:11">
      <c r="A46" s="1"/>
      <c r="B46" s="20"/>
      <c r="C46" s="7"/>
      <c r="D46" s="7"/>
      <c r="E46" s="7"/>
      <c r="F46" s="7"/>
      <c r="G46" s="19" t="s">
        <v>18</v>
      </c>
      <c r="H46" s="306" t="s">
        <v>485</v>
      </c>
      <c r="I46" s="306"/>
      <c r="J46" s="21"/>
      <c r="K46" s="22"/>
    </row>
    <row r="47" spans="1:11">
      <c r="A47" s="5"/>
      <c r="B47" s="6"/>
      <c r="C47" s="7"/>
      <c r="D47" s="7"/>
      <c r="E47" s="7"/>
      <c r="F47" s="7"/>
      <c r="G47" s="19"/>
      <c r="H47" s="19"/>
      <c r="I47" s="19"/>
      <c r="J47" s="7"/>
      <c r="K47" s="12"/>
    </row>
    <row r="48" spans="1:11">
      <c r="A48" s="5"/>
      <c r="B48" s="6"/>
      <c r="C48" s="7" t="s">
        <v>19</v>
      </c>
      <c r="D48" s="7"/>
      <c r="E48" s="7"/>
      <c r="F48" s="19"/>
      <c r="G48" s="7"/>
      <c r="H48" s="11" t="s">
        <v>486</v>
      </c>
      <c r="I48" s="11"/>
      <c r="J48" s="7"/>
      <c r="K48" s="12"/>
    </row>
    <row r="49" spans="1:11">
      <c r="A49" s="5"/>
      <c r="B49" s="6"/>
      <c r="C49" s="25"/>
      <c r="D49" s="25"/>
      <c r="E49" s="25"/>
      <c r="F49" s="25"/>
      <c r="G49" s="25"/>
      <c r="H49" s="25"/>
      <c r="I49" s="25"/>
      <c r="J49" s="7"/>
      <c r="K49" s="12"/>
    </row>
    <row r="50" spans="1:11">
      <c r="A50" s="7"/>
      <c r="B50" s="7"/>
      <c r="C50" s="84"/>
      <c r="D50" s="84"/>
      <c r="E50" s="84"/>
      <c r="F50" s="84"/>
      <c r="G50" s="84"/>
      <c r="H50" s="84"/>
      <c r="I50" s="84"/>
      <c r="J50" s="7"/>
      <c r="K50" s="7"/>
    </row>
    <row r="51" spans="1:11">
      <c r="A51" s="21"/>
      <c r="B51" s="21"/>
      <c r="C51" s="84"/>
      <c r="D51" s="84"/>
      <c r="E51" s="84"/>
      <c r="F51" s="84"/>
      <c r="G51" s="84"/>
      <c r="H51" s="84"/>
      <c r="I51" s="84"/>
      <c r="J51" s="21"/>
      <c r="K51" s="21"/>
    </row>
    <row r="52" spans="1:11" ht="15.5">
      <c r="A52" s="24"/>
      <c r="B52" s="24"/>
      <c r="C52" s="84"/>
      <c r="D52" s="84"/>
      <c r="E52" s="84"/>
      <c r="F52" s="84"/>
      <c r="G52" s="84"/>
      <c r="H52" s="84"/>
      <c r="I52" s="84"/>
      <c r="J52" s="24"/>
      <c r="K52" s="24"/>
    </row>
    <row r="53" spans="1:11" ht="15.5">
      <c r="A53" s="24"/>
      <c r="B53" s="24"/>
      <c r="C53" s="84"/>
      <c r="D53" s="84"/>
      <c r="E53" s="84"/>
      <c r="F53" s="84"/>
      <c r="G53" s="84"/>
      <c r="H53" s="84"/>
      <c r="I53" s="84"/>
      <c r="J53" s="24"/>
      <c r="K53" s="24"/>
    </row>
    <row r="54" spans="1:11" ht="15.5">
      <c r="A54" s="24"/>
      <c r="B54" s="24"/>
      <c r="C54" s="84"/>
      <c r="D54" s="84"/>
      <c r="E54" s="84"/>
      <c r="F54" s="84"/>
      <c r="G54" s="84"/>
      <c r="H54" s="84"/>
      <c r="I54" s="84"/>
      <c r="J54" s="24"/>
      <c r="K54" s="24"/>
    </row>
    <row r="55" spans="1:11" ht="15.5">
      <c r="A55" s="24"/>
      <c r="B55" s="24"/>
      <c r="C55" s="84"/>
      <c r="D55" s="84"/>
      <c r="E55" s="84"/>
      <c r="F55" s="84"/>
      <c r="G55" s="84"/>
      <c r="H55" s="84"/>
      <c r="I55" s="84"/>
      <c r="J55" s="24"/>
      <c r="K55" s="24"/>
    </row>
    <row r="56" spans="1:11">
      <c r="A56" s="21"/>
      <c r="B56" s="21"/>
      <c r="C56" s="84"/>
      <c r="D56" s="84"/>
      <c r="E56" s="84"/>
      <c r="F56" s="84"/>
      <c r="G56" s="84"/>
      <c r="H56" s="84"/>
      <c r="I56" s="84"/>
      <c r="J56" s="21"/>
      <c r="K56" s="21"/>
    </row>
    <row r="57" spans="1:11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</row>
  </sheetData>
  <mergeCells count="6">
    <mergeCell ref="H43:I43"/>
    <mergeCell ref="H45:I45"/>
    <mergeCell ref="H46:I46"/>
    <mergeCell ref="B24:K24"/>
    <mergeCell ref="C25:J25"/>
    <mergeCell ref="C26:J26"/>
  </mergeCells>
  <pageMargins left="0.2" right="0.2" top="0.25" bottom="0.25" header="0.3" footer="0.3"/>
  <pageSetup orientation="portrait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50"/>
  <sheetViews>
    <sheetView workbookViewId="0">
      <selection activeCell="E54" sqref="E54"/>
    </sheetView>
  </sheetViews>
  <sheetFormatPr defaultRowHeight="14.5"/>
  <cols>
    <col min="1" max="1" width="5.1796875" customWidth="1"/>
    <col min="2" max="2" width="18" customWidth="1"/>
    <col min="3" max="3" width="10.54296875" customWidth="1"/>
    <col min="4" max="4" width="15" customWidth="1"/>
    <col min="5" max="5" width="14.81640625" customWidth="1"/>
    <col min="6" max="6" width="12" customWidth="1"/>
    <col min="7" max="7" width="21" customWidth="1"/>
  </cols>
  <sheetData>
    <row r="1" spans="1:7" ht="15.5">
      <c r="B1" s="166" t="s">
        <v>280</v>
      </c>
    </row>
    <row r="2" spans="1:7">
      <c r="B2" s="167" t="s">
        <v>281</v>
      </c>
    </row>
    <row r="3" spans="1:7">
      <c r="B3" s="167"/>
    </row>
    <row r="4" spans="1:7" ht="15.5">
      <c r="B4" s="346" t="s">
        <v>505</v>
      </c>
      <c r="C4" s="346"/>
      <c r="D4" s="346"/>
      <c r="E4" s="346"/>
      <c r="F4" s="346"/>
      <c r="G4" s="346"/>
    </row>
    <row r="6" spans="1:7">
      <c r="A6" s="347" t="s">
        <v>21</v>
      </c>
      <c r="B6" s="349" t="s">
        <v>282</v>
      </c>
      <c r="C6" s="347" t="s">
        <v>283</v>
      </c>
      <c r="D6" s="168" t="s">
        <v>284</v>
      </c>
      <c r="E6" s="347" t="s">
        <v>285</v>
      </c>
      <c r="F6" s="347" t="s">
        <v>286</v>
      </c>
      <c r="G6" s="168" t="s">
        <v>284</v>
      </c>
    </row>
    <row r="7" spans="1:7">
      <c r="A7" s="348"/>
      <c r="B7" s="350"/>
      <c r="C7" s="348"/>
      <c r="D7" s="169">
        <v>40909</v>
      </c>
      <c r="E7" s="348"/>
      <c r="F7" s="348"/>
      <c r="G7" s="169">
        <v>41274</v>
      </c>
    </row>
    <row r="8" spans="1:7">
      <c r="A8" s="170">
        <v>1</v>
      </c>
      <c r="B8" s="171" t="s">
        <v>56</v>
      </c>
      <c r="C8" s="172"/>
      <c r="D8" s="173">
        <v>0</v>
      </c>
      <c r="E8" s="173">
        <v>0</v>
      </c>
      <c r="F8" s="174">
        <v>0</v>
      </c>
      <c r="G8" s="173">
        <v>0</v>
      </c>
    </row>
    <row r="9" spans="1:7">
      <c r="A9" s="170">
        <v>2</v>
      </c>
      <c r="B9" s="171" t="s">
        <v>287</v>
      </c>
      <c r="C9" s="172"/>
      <c r="D9" s="173">
        <v>0</v>
      </c>
      <c r="E9" s="173">
        <v>0</v>
      </c>
      <c r="F9" s="174">
        <v>0</v>
      </c>
      <c r="G9" s="173">
        <v>0</v>
      </c>
    </row>
    <row r="10" spans="1:7">
      <c r="A10" s="170">
        <v>3</v>
      </c>
      <c r="B10" s="175" t="s">
        <v>288</v>
      </c>
      <c r="C10" s="172"/>
      <c r="D10" s="173">
        <v>0</v>
      </c>
      <c r="E10" s="173">
        <v>0</v>
      </c>
      <c r="F10" s="174">
        <v>0</v>
      </c>
      <c r="G10" s="173">
        <v>0</v>
      </c>
    </row>
    <row r="11" spans="1:7">
      <c r="A11" s="170">
        <v>4</v>
      </c>
      <c r="B11" s="175" t="s">
        <v>289</v>
      </c>
      <c r="C11" s="172"/>
      <c r="D11" s="173">
        <v>0</v>
      </c>
      <c r="E11" s="173">
        <v>0</v>
      </c>
      <c r="F11" s="174">
        <v>0</v>
      </c>
      <c r="G11" s="173">
        <v>0</v>
      </c>
    </row>
    <row r="12" spans="1:7">
      <c r="A12" s="170">
        <v>5</v>
      </c>
      <c r="B12" s="175" t="s">
        <v>290</v>
      </c>
      <c r="C12" s="172"/>
      <c r="D12" s="173">
        <v>50879</v>
      </c>
      <c r="E12" s="173" t="s">
        <v>482</v>
      </c>
      <c r="F12" s="174">
        <v>0</v>
      </c>
      <c r="G12" s="173">
        <v>50879</v>
      </c>
    </row>
    <row r="13" spans="1:7">
      <c r="A13" s="170">
        <v>1</v>
      </c>
      <c r="B13" s="175" t="s">
        <v>291</v>
      </c>
      <c r="C13" s="172"/>
      <c r="D13" s="173">
        <v>0</v>
      </c>
      <c r="E13" s="173">
        <v>0</v>
      </c>
      <c r="F13" s="174">
        <v>0</v>
      </c>
      <c r="G13" s="173">
        <v>0</v>
      </c>
    </row>
    <row r="14" spans="1:7">
      <c r="A14" s="170">
        <v>2</v>
      </c>
      <c r="B14" s="124"/>
      <c r="C14" s="172"/>
      <c r="D14" s="173">
        <v>0</v>
      </c>
      <c r="E14" s="173">
        <v>0</v>
      </c>
      <c r="F14" s="174">
        <v>0</v>
      </c>
      <c r="G14" s="173">
        <v>0</v>
      </c>
    </row>
    <row r="15" spans="1:7">
      <c r="A15" s="170">
        <v>3</v>
      </c>
      <c r="B15" s="124"/>
      <c r="C15" s="172"/>
      <c r="D15" s="173">
        <v>0</v>
      </c>
      <c r="E15" s="173">
        <v>0</v>
      </c>
      <c r="F15" s="174">
        <v>0</v>
      </c>
      <c r="G15" s="173">
        <v>0</v>
      </c>
    </row>
    <row r="16" spans="1:7" ht="15" thickBot="1">
      <c r="A16" s="176">
        <v>4</v>
      </c>
      <c r="B16" s="131"/>
      <c r="C16" s="172"/>
      <c r="D16" s="173">
        <v>0</v>
      </c>
      <c r="E16" s="173">
        <v>0</v>
      </c>
      <c r="F16" s="174">
        <v>0</v>
      </c>
      <c r="G16" s="173">
        <v>0</v>
      </c>
    </row>
    <row r="17" spans="1:7" ht="15" thickBot="1">
      <c r="A17" s="177"/>
      <c r="B17" s="178" t="s">
        <v>292</v>
      </c>
      <c r="C17" s="179"/>
      <c r="D17" s="179">
        <f>SUM(D8:D16)</f>
        <v>50879</v>
      </c>
      <c r="E17" s="180">
        <f>SUM(E8:E16)</f>
        <v>0</v>
      </c>
      <c r="F17" s="180">
        <v>0</v>
      </c>
      <c r="G17" s="180">
        <f>SUM(G8:G16)</f>
        <v>50879</v>
      </c>
    </row>
    <row r="19" spans="1:7" ht="15.5">
      <c r="B19" s="297" t="s">
        <v>506</v>
      </c>
      <c r="C19" s="190"/>
      <c r="D19" s="190"/>
      <c r="E19" s="190"/>
      <c r="F19" s="190"/>
      <c r="G19" s="190"/>
    </row>
    <row r="21" spans="1:7" ht="15.5">
      <c r="A21" s="191" t="s">
        <v>21</v>
      </c>
      <c r="B21" s="192" t="s">
        <v>282</v>
      </c>
      <c r="C21" s="191" t="s">
        <v>283</v>
      </c>
      <c r="D21" s="168" t="s">
        <v>284</v>
      </c>
      <c r="E21" s="191" t="s">
        <v>285</v>
      </c>
      <c r="F21" s="191" t="s">
        <v>286</v>
      </c>
      <c r="G21" s="168" t="s">
        <v>284</v>
      </c>
    </row>
    <row r="22" spans="1:7" ht="15.5">
      <c r="A22" s="193"/>
      <c r="B22" s="194"/>
      <c r="C22" s="193"/>
      <c r="D22" s="169">
        <v>40909</v>
      </c>
      <c r="E22" s="193"/>
      <c r="F22" s="193"/>
      <c r="G22" s="169">
        <v>41274</v>
      </c>
    </row>
    <row r="23" spans="1:7">
      <c r="A23" s="170">
        <v>1</v>
      </c>
      <c r="B23" s="171" t="s">
        <v>56</v>
      </c>
      <c r="C23" s="170"/>
      <c r="D23" s="181">
        <v>0</v>
      </c>
      <c r="E23" s="181">
        <v>0</v>
      </c>
      <c r="F23" s="181"/>
      <c r="G23" s="181">
        <v>0</v>
      </c>
    </row>
    <row r="24" spans="1:7">
      <c r="A24" s="170">
        <v>2</v>
      </c>
      <c r="B24" s="171" t="s">
        <v>287</v>
      </c>
      <c r="C24" s="170"/>
      <c r="D24" s="124">
        <v>0</v>
      </c>
      <c r="E24" s="181">
        <v>0</v>
      </c>
      <c r="F24" s="181"/>
      <c r="G24" s="181"/>
    </row>
    <row r="25" spans="1:7">
      <c r="A25" s="170">
        <v>3</v>
      </c>
      <c r="B25" s="175" t="s">
        <v>293</v>
      </c>
      <c r="C25" s="170"/>
      <c r="D25" s="124">
        <v>0</v>
      </c>
      <c r="E25" s="181">
        <v>0</v>
      </c>
      <c r="F25" s="181"/>
      <c r="G25" s="181">
        <v>0</v>
      </c>
    </row>
    <row r="26" spans="1:7">
      <c r="A26" s="170">
        <v>4</v>
      </c>
      <c r="B26" s="175" t="s">
        <v>289</v>
      </c>
      <c r="C26" s="170"/>
      <c r="D26" s="124">
        <v>0</v>
      </c>
      <c r="E26" s="181">
        <v>0</v>
      </c>
      <c r="F26" s="181"/>
      <c r="G26" s="181">
        <v>0</v>
      </c>
    </row>
    <row r="27" spans="1:7">
      <c r="A27" s="170">
        <v>5</v>
      </c>
      <c r="B27" s="175" t="s">
        <v>290</v>
      </c>
      <c r="C27" s="170"/>
      <c r="D27" s="124">
        <v>0</v>
      </c>
      <c r="E27" s="181">
        <v>0</v>
      </c>
      <c r="F27" s="181"/>
      <c r="G27" s="181">
        <v>0</v>
      </c>
    </row>
    <row r="28" spans="1:7">
      <c r="A28" s="170">
        <v>1</v>
      </c>
      <c r="B28" s="175" t="s">
        <v>291</v>
      </c>
      <c r="C28" s="170"/>
      <c r="D28" s="124">
        <v>0</v>
      </c>
      <c r="E28" s="181">
        <v>0</v>
      </c>
      <c r="F28" s="181"/>
      <c r="G28" s="181">
        <v>0</v>
      </c>
    </row>
    <row r="29" spans="1:7">
      <c r="A29" s="170">
        <v>2</v>
      </c>
      <c r="B29" s="124"/>
      <c r="C29" s="170"/>
      <c r="D29" s="124">
        <v>0</v>
      </c>
      <c r="E29" s="181">
        <v>0</v>
      </c>
      <c r="F29" s="181"/>
      <c r="G29" s="181">
        <v>0</v>
      </c>
    </row>
    <row r="30" spans="1:7">
      <c r="A30" s="170">
        <v>3</v>
      </c>
      <c r="B30" s="124"/>
      <c r="C30" s="170"/>
      <c r="D30" s="124">
        <v>0</v>
      </c>
      <c r="E30" s="181">
        <v>0</v>
      </c>
      <c r="F30" s="181"/>
      <c r="G30" s="181">
        <v>0</v>
      </c>
    </row>
    <row r="31" spans="1:7" ht="15" thickBot="1">
      <c r="A31" s="176">
        <v>4</v>
      </c>
      <c r="B31" s="131"/>
      <c r="C31" s="176"/>
      <c r="D31" s="124">
        <v>0</v>
      </c>
      <c r="E31" s="181">
        <v>0</v>
      </c>
      <c r="F31" s="182"/>
      <c r="G31" s="182">
        <v>0</v>
      </c>
    </row>
    <row r="32" spans="1:7" ht="15" thickBot="1">
      <c r="A32" s="177"/>
      <c r="B32" s="178" t="s">
        <v>292</v>
      </c>
      <c r="C32" s="183"/>
      <c r="D32" s="184">
        <v>0</v>
      </c>
      <c r="E32" s="181">
        <v>0</v>
      </c>
      <c r="F32" s="185">
        <v>0</v>
      </c>
      <c r="G32" s="186">
        <v>0</v>
      </c>
    </row>
    <row r="34" spans="1:7" ht="15.5">
      <c r="B34" s="297" t="s">
        <v>507</v>
      </c>
      <c r="C34" s="190"/>
      <c r="D34" s="190"/>
      <c r="E34" s="190"/>
      <c r="F34" s="190"/>
      <c r="G34" s="190"/>
    </row>
    <row r="36" spans="1:7" ht="15.5">
      <c r="A36" s="191" t="s">
        <v>21</v>
      </c>
      <c r="B36" s="192" t="s">
        <v>282</v>
      </c>
      <c r="C36" s="191" t="s">
        <v>283</v>
      </c>
      <c r="D36" s="168" t="s">
        <v>284</v>
      </c>
      <c r="E36" s="191" t="s">
        <v>285</v>
      </c>
      <c r="F36" s="191" t="s">
        <v>286</v>
      </c>
      <c r="G36" s="168" t="s">
        <v>284</v>
      </c>
    </row>
    <row r="37" spans="1:7" ht="15.5">
      <c r="A37" s="193"/>
      <c r="B37" s="194"/>
      <c r="C37" s="193"/>
      <c r="D37" s="169">
        <v>40909</v>
      </c>
      <c r="E37" s="193"/>
      <c r="F37" s="193"/>
      <c r="G37" s="169">
        <v>41274</v>
      </c>
    </row>
    <row r="38" spans="1:7">
      <c r="A38" s="170">
        <v>1</v>
      </c>
      <c r="B38" s="171" t="s">
        <v>56</v>
      </c>
      <c r="C38" s="170"/>
      <c r="D38" s="181">
        <v>0</v>
      </c>
      <c r="E38" s="181"/>
      <c r="F38" s="181">
        <v>0</v>
      </c>
      <c r="G38" s="181">
        <v>0</v>
      </c>
    </row>
    <row r="39" spans="1:7">
      <c r="A39" s="170">
        <v>2</v>
      </c>
      <c r="B39" s="175" t="s">
        <v>287</v>
      </c>
      <c r="C39" s="170"/>
      <c r="D39" s="181">
        <v>0</v>
      </c>
      <c r="E39" s="181"/>
      <c r="F39" s="181">
        <v>0</v>
      </c>
      <c r="G39" s="181">
        <v>0</v>
      </c>
    </row>
    <row r="40" spans="1:7">
      <c r="A40" s="170">
        <v>3</v>
      </c>
      <c r="B40" s="175" t="s">
        <v>293</v>
      </c>
      <c r="C40" s="170"/>
      <c r="D40" s="181">
        <v>0</v>
      </c>
      <c r="E40" s="187"/>
      <c r="F40" s="181">
        <v>0</v>
      </c>
      <c r="G40" s="181">
        <v>0</v>
      </c>
    </row>
    <row r="41" spans="1:7">
      <c r="A41" s="170">
        <v>4</v>
      </c>
      <c r="B41" s="175" t="s">
        <v>289</v>
      </c>
      <c r="C41" s="170"/>
      <c r="D41" s="181">
        <v>0</v>
      </c>
      <c r="E41" s="181"/>
      <c r="F41" s="181">
        <v>0</v>
      </c>
      <c r="G41" s="181">
        <v>0</v>
      </c>
    </row>
    <row r="42" spans="1:7">
      <c r="A42" s="170">
        <v>5</v>
      </c>
      <c r="B42" s="175" t="s">
        <v>290</v>
      </c>
      <c r="C42" s="170"/>
      <c r="D42" s="181">
        <v>50879</v>
      </c>
      <c r="E42" s="181"/>
      <c r="F42" s="181">
        <v>0</v>
      </c>
      <c r="G42" s="181">
        <v>50879</v>
      </c>
    </row>
    <row r="43" spans="1:7">
      <c r="A43" s="170">
        <v>1</v>
      </c>
      <c r="B43" s="175" t="s">
        <v>291</v>
      </c>
      <c r="C43" s="170"/>
      <c r="D43" s="181">
        <v>0</v>
      </c>
      <c r="E43" s="181"/>
      <c r="F43" s="181">
        <v>0</v>
      </c>
      <c r="G43" s="181">
        <v>0</v>
      </c>
    </row>
    <row r="44" spans="1:7">
      <c r="A44" s="170">
        <v>2</v>
      </c>
      <c r="B44" s="175"/>
      <c r="C44" s="170"/>
      <c r="D44" s="181">
        <v>0</v>
      </c>
      <c r="E44" s="181"/>
      <c r="F44" s="181">
        <v>0</v>
      </c>
      <c r="G44" s="181">
        <v>0</v>
      </c>
    </row>
    <row r="45" spans="1:7">
      <c r="A45" s="170">
        <v>3</v>
      </c>
      <c r="B45" s="124"/>
      <c r="C45" s="170"/>
      <c r="D45" s="181">
        <v>0</v>
      </c>
      <c r="E45" s="181"/>
      <c r="F45" s="181">
        <v>0</v>
      </c>
      <c r="G45" s="181">
        <v>0</v>
      </c>
    </row>
    <row r="46" spans="1:7" ht="15" thickBot="1">
      <c r="A46" s="176">
        <v>4</v>
      </c>
      <c r="B46" s="131"/>
      <c r="C46" s="176"/>
      <c r="D46" s="181">
        <v>0</v>
      </c>
      <c r="E46" s="182"/>
      <c r="F46" s="181">
        <v>0</v>
      </c>
      <c r="G46" s="182">
        <v>0</v>
      </c>
    </row>
    <row r="47" spans="1:7" ht="15" thickBot="1">
      <c r="A47" s="177"/>
      <c r="B47" s="178" t="s">
        <v>292</v>
      </c>
      <c r="C47" s="183"/>
      <c r="D47" s="185">
        <f>SUM(D38:D46)</f>
        <v>50879</v>
      </c>
      <c r="E47" s="185">
        <v>0</v>
      </c>
      <c r="F47" s="185">
        <v>0</v>
      </c>
      <c r="G47" s="186">
        <f>SUM(G38:G46)</f>
        <v>50879</v>
      </c>
    </row>
    <row r="48" spans="1:7">
      <c r="A48" s="84"/>
      <c r="B48" s="84"/>
      <c r="C48" s="84"/>
      <c r="D48" s="84"/>
      <c r="E48" s="84"/>
      <c r="F48" s="188"/>
      <c r="G48" s="189"/>
    </row>
    <row r="49" spans="4:8" ht="15.5">
      <c r="D49" s="98"/>
      <c r="F49" s="344" t="s">
        <v>294</v>
      </c>
      <c r="G49" s="344"/>
      <c r="H49" s="344"/>
    </row>
    <row r="50" spans="4:8">
      <c r="D50" s="98"/>
      <c r="F50" s="345" t="s">
        <v>295</v>
      </c>
      <c r="G50" s="345"/>
      <c r="H50" s="345"/>
    </row>
  </sheetData>
  <mergeCells count="8">
    <mergeCell ref="F49:H49"/>
    <mergeCell ref="F50:H50"/>
    <mergeCell ref="B4:G4"/>
    <mergeCell ref="A6:A7"/>
    <mergeCell ref="B6:B7"/>
    <mergeCell ref="C6:C7"/>
    <mergeCell ref="E6:E7"/>
    <mergeCell ref="F6:F7"/>
  </mergeCells>
  <pageMargins left="0.7" right="0.2" top="0.25" bottom="0.1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I12" sqref="I12"/>
    </sheetView>
  </sheetViews>
  <sheetFormatPr defaultRowHeight="14.5"/>
  <cols>
    <col min="1" max="1" width="2.81640625" customWidth="1"/>
    <col min="3" max="3" width="11.26953125" customWidth="1"/>
    <col min="4" max="4" width="14.7265625" customWidth="1"/>
    <col min="5" max="5" width="12.7265625" customWidth="1"/>
    <col min="6" max="6" width="12.453125" customWidth="1"/>
    <col min="7" max="7" width="10.81640625" customWidth="1"/>
    <col min="8" max="8" width="10" customWidth="1"/>
    <col min="9" max="9" width="15.453125" customWidth="1"/>
    <col min="10" max="10" width="14.54296875" customWidth="1"/>
  </cols>
  <sheetData>
    <row r="1" spans="1:10">
      <c r="A1" s="87"/>
      <c r="B1" s="167" t="s">
        <v>296</v>
      </c>
      <c r="C1" s="195"/>
      <c r="D1" s="195"/>
      <c r="E1" s="87"/>
      <c r="F1" s="87"/>
      <c r="G1" s="87"/>
      <c r="H1" s="87"/>
      <c r="I1" s="87"/>
      <c r="J1" s="87"/>
    </row>
    <row r="2" spans="1:10">
      <c r="A2" s="87"/>
      <c r="B2" s="167" t="s">
        <v>297</v>
      </c>
      <c r="C2" s="195"/>
      <c r="D2" s="195"/>
      <c r="E2" s="87"/>
      <c r="F2" s="87"/>
      <c r="G2" s="87"/>
      <c r="H2" s="87"/>
      <c r="I2" s="87"/>
      <c r="J2" s="87"/>
    </row>
    <row r="3" spans="1:10">
      <c r="A3" s="87"/>
      <c r="B3" s="196">
        <v>2012</v>
      </c>
      <c r="C3" s="87"/>
      <c r="D3" s="87"/>
      <c r="E3" s="87"/>
      <c r="F3" s="87"/>
      <c r="G3" s="87"/>
      <c r="H3" s="87"/>
      <c r="I3" s="196" t="s">
        <v>298</v>
      </c>
      <c r="J3" s="87"/>
    </row>
    <row r="4" spans="1:10">
      <c r="A4" s="87"/>
      <c r="B4" s="196"/>
      <c r="C4" s="87"/>
      <c r="D4" s="87"/>
      <c r="E4" s="87"/>
      <c r="F4" s="87"/>
      <c r="G4" s="87"/>
      <c r="H4" s="87"/>
      <c r="I4" s="87"/>
      <c r="J4" s="87"/>
    </row>
    <row r="5" spans="1:10">
      <c r="A5" s="89"/>
      <c r="B5" s="89"/>
      <c r="C5" s="89"/>
      <c r="D5" s="89"/>
      <c r="E5" s="89"/>
      <c r="F5" s="89"/>
      <c r="G5" s="89"/>
      <c r="H5" s="89"/>
      <c r="I5" s="197"/>
      <c r="J5" s="198" t="s">
        <v>299</v>
      </c>
    </row>
    <row r="6" spans="1:10">
      <c r="A6" s="353" t="s">
        <v>300</v>
      </c>
      <c r="B6" s="354"/>
      <c r="C6" s="354"/>
      <c r="D6" s="354"/>
      <c r="E6" s="354"/>
      <c r="F6" s="354"/>
      <c r="G6" s="354"/>
      <c r="H6" s="354"/>
      <c r="I6" s="354"/>
      <c r="J6" s="355"/>
    </row>
    <row r="7" spans="1:10" ht="22" thickBot="1">
      <c r="A7" s="199"/>
      <c r="B7" s="356" t="s">
        <v>301</v>
      </c>
      <c r="C7" s="356"/>
      <c r="D7" s="356"/>
      <c r="E7" s="356"/>
      <c r="F7" s="357"/>
      <c r="G7" s="200" t="s">
        <v>302</v>
      </c>
      <c r="H7" s="200" t="s">
        <v>303</v>
      </c>
      <c r="I7" s="201" t="s">
        <v>508</v>
      </c>
      <c r="J7" s="201" t="s">
        <v>481</v>
      </c>
    </row>
    <row r="8" spans="1:10">
      <c r="A8" s="202">
        <v>1</v>
      </c>
      <c r="B8" s="358" t="s">
        <v>304</v>
      </c>
      <c r="C8" s="359"/>
      <c r="D8" s="359"/>
      <c r="E8" s="359"/>
      <c r="F8" s="359"/>
      <c r="G8" s="203">
        <v>70</v>
      </c>
      <c r="H8" s="203">
        <v>11100</v>
      </c>
      <c r="I8" s="204">
        <f>SUM(I9:I11)</f>
        <v>59425</v>
      </c>
      <c r="J8" s="205">
        <f>SUM(J9:J11)</f>
        <v>47443</v>
      </c>
    </row>
    <row r="9" spans="1:10" ht="26">
      <c r="A9" s="206" t="s">
        <v>305</v>
      </c>
      <c r="B9" s="360" t="s">
        <v>306</v>
      </c>
      <c r="C9" s="360"/>
      <c r="D9" s="360"/>
      <c r="E9" s="360"/>
      <c r="F9" s="361"/>
      <c r="G9" s="207" t="s">
        <v>307</v>
      </c>
      <c r="H9" s="207">
        <v>11101</v>
      </c>
      <c r="I9" s="208"/>
      <c r="J9" s="209"/>
    </row>
    <row r="10" spans="1:10">
      <c r="A10" s="210" t="s">
        <v>308</v>
      </c>
      <c r="B10" s="360" t="s">
        <v>309</v>
      </c>
      <c r="C10" s="360"/>
      <c r="D10" s="360"/>
      <c r="E10" s="360"/>
      <c r="F10" s="361"/>
      <c r="G10" s="207">
        <v>704</v>
      </c>
      <c r="H10" s="207">
        <v>11102</v>
      </c>
      <c r="I10" s="208"/>
      <c r="J10" s="209"/>
    </row>
    <row r="11" spans="1:10">
      <c r="A11" s="210" t="s">
        <v>310</v>
      </c>
      <c r="B11" s="360" t="s">
        <v>311</v>
      </c>
      <c r="C11" s="360"/>
      <c r="D11" s="360"/>
      <c r="E11" s="360"/>
      <c r="F11" s="361"/>
      <c r="G11" s="211">
        <v>705</v>
      </c>
      <c r="H11" s="207">
        <v>11103</v>
      </c>
      <c r="I11" s="208">
        <v>59425</v>
      </c>
      <c r="J11" s="209">
        <v>47443</v>
      </c>
    </row>
    <row r="12" spans="1:10">
      <c r="A12" s="212">
        <v>2</v>
      </c>
      <c r="B12" s="362" t="s">
        <v>312</v>
      </c>
      <c r="C12" s="362"/>
      <c r="D12" s="362"/>
      <c r="E12" s="362"/>
      <c r="F12" s="363"/>
      <c r="G12" s="213">
        <v>708</v>
      </c>
      <c r="H12" s="214">
        <v>11104</v>
      </c>
      <c r="I12" s="208"/>
      <c r="J12" s="209"/>
    </row>
    <row r="13" spans="1:10">
      <c r="A13" s="215" t="s">
        <v>305</v>
      </c>
      <c r="B13" s="360" t="s">
        <v>313</v>
      </c>
      <c r="C13" s="360"/>
      <c r="D13" s="360"/>
      <c r="E13" s="360"/>
      <c r="F13" s="361"/>
      <c r="G13" s="207">
        <v>7081</v>
      </c>
      <c r="H13" s="216">
        <v>111041</v>
      </c>
      <c r="I13" s="208"/>
      <c r="J13" s="209"/>
    </row>
    <row r="14" spans="1:10">
      <c r="A14" s="215" t="s">
        <v>314</v>
      </c>
      <c r="B14" s="360" t="s">
        <v>315</v>
      </c>
      <c r="C14" s="360"/>
      <c r="D14" s="360"/>
      <c r="E14" s="360"/>
      <c r="F14" s="361"/>
      <c r="G14" s="207">
        <v>7082</v>
      </c>
      <c r="H14" s="216">
        <v>111042</v>
      </c>
      <c r="I14" s="208"/>
      <c r="J14" s="209"/>
    </row>
    <row r="15" spans="1:10">
      <c r="A15" s="215" t="s">
        <v>316</v>
      </c>
      <c r="B15" s="360" t="s">
        <v>317</v>
      </c>
      <c r="C15" s="360"/>
      <c r="D15" s="360"/>
      <c r="E15" s="360"/>
      <c r="F15" s="361"/>
      <c r="G15" s="207">
        <v>7083</v>
      </c>
      <c r="H15" s="216">
        <v>111043</v>
      </c>
      <c r="I15" s="208"/>
      <c r="J15" s="209"/>
    </row>
    <row r="16" spans="1:10">
      <c r="A16" s="217">
        <v>3</v>
      </c>
      <c r="B16" s="362" t="s">
        <v>318</v>
      </c>
      <c r="C16" s="362"/>
      <c r="D16" s="362"/>
      <c r="E16" s="362"/>
      <c r="F16" s="363"/>
      <c r="G16" s="213">
        <v>71</v>
      </c>
      <c r="H16" s="214">
        <v>11201</v>
      </c>
      <c r="I16" s="208">
        <v>0</v>
      </c>
      <c r="J16" s="209">
        <v>0</v>
      </c>
    </row>
    <row r="17" spans="1:10">
      <c r="A17" s="218"/>
      <c r="B17" s="351" t="s">
        <v>319</v>
      </c>
      <c r="C17" s="351"/>
      <c r="D17" s="351"/>
      <c r="E17" s="351"/>
      <c r="F17" s="352"/>
      <c r="G17" s="219"/>
      <c r="H17" s="207">
        <v>112011</v>
      </c>
      <c r="I17" s="208"/>
      <c r="J17" s="209"/>
    </row>
    <row r="18" spans="1:10">
      <c r="A18" s="218"/>
      <c r="B18" s="351" t="s">
        <v>320</v>
      </c>
      <c r="C18" s="351"/>
      <c r="D18" s="351"/>
      <c r="E18" s="351"/>
      <c r="F18" s="352"/>
      <c r="G18" s="219"/>
      <c r="H18" s="207">
        <v>112012</v>
      </c>
      <c r="I18" s="208"/>
      <c r="J18" s="209"/>
    </row>
    <row r="19" spans="1:10">
      <c r="A19" s="220">
        <v>4</v>
      </c>
      <c r="B19" s="362" t="s">
        <v>321</v>
      </c>
      <c r="C19" s="362"/>
      <c r="D19" s="362"/>
      <c r="E19" s="362"/>
      <c r="F19" s="363"/>
      <c r="G19" s="221">
        <v>72</v>
      </c>
      <c r="H19" s="222">
        <v>11300</v>
      </c>
      <c r="I19" s="208">
        <v>0</v>
      </c>
      <c r="J19" s="209">
        <v>0</v>
      </c>
    </row>
    <row r="20" spans="1:10">
      <c r="A20" s="210"/>
      <c r="B20" s="365" t="s">
        <v>322</v>
      </c>
      <c r="C20" s="366"/>
      <c r="D20" s="366"/>
      <c r="E20" s="366"/>
      <c r="F20" s="366"/>
      <c r="G20" s="223"/>
      <c r="H20" s="224">
        <v>11301</v>
      </c>
      <c r="I20" s="208"/>
      <c r="J20" s="209"/>
    </row>
    <row r="21" spans="1:10">
      <c r="A21" s="225">
        <v>5</v>
      </c>
      <c r="B21" s="363" t="s">
        <v>323</v>
      </c>
      <c r="C21" s="367"/>
      <c r="D21" s="367"/>
      <c r="E21" s="367"/>
      <c r="F21" s="367"/>
      <c r="G21" s="226">
        <v>73</v>
      </c>
      <c r="H21" s="226">
        <v>11400</v>
      </c>
      <c r="I21" s="208"/>
      <c r="J21" s="209"/>
    </row>
    <row r="22" spans="1:10">
      <c r="A22" s="227">
        <v>6</v>
      </c>
      <c r="B22" s="363" t="s">
        <v>324</v>
      </c>
      <c r="C22" s="367"/>
      <c r="D22" s="367"/>
      <c r="E22" s="367"/>
      <c r="F22" s="367"/>
      <c r="G22" s="226">
        <v>75</v>
      </c>
      <c r="H22" s="228">
        <v>11500</v>
      </c>
      <c r="I22" s="208">
        <v>0</v>
      </c>
      <c r="J22" s="209">
        <v>0</v>
      </c>
    </row>
    <row r="23" spans="1:10">
      <c r="A23" s="225">
        <v>7</v>
      </c>
      <c r="B23" s="362" t="s">
        <v>325</v>
      </c>
      <c r="C23" s="362"/>
      <c r="D23" s="362"/>
      <c r="E23" s="362"/>
      <c r="F23" s="363"/>
      <c r="G23" s="213">
        <v>77</v>
      </c>
      <c r="H23" s="213">
        <v>11600</v>
      </c>
      <c r="I23" s="208">
        <v>0</v>
      </c>
      <c r="J23" s="209">
        <v>0</v>
      </c>
    </row>
    <row r="24" spans="1:10" ht="15" thickBot="1">
      <c r="A24" s="229" t="s">
        <v>326</v>
      </c>
      <c r="B24" s="364" t="s">
        <v>327</v>
      </c>
      <c r="C24" s="364"/>
      <c r="D24" s="364"/>
      <c r="E24" s="364"/>
      <c r="F24" s="364"/>
      <c r="G24" s="230"/>
      <c r="H24" s="230">
        <v>11800</v>
      </c>
      <c r="I24" s="231">
        <f>I8+I12-I16+I19+I21+I22+I23</f>
        <v>59425</v>
      </c>
      <c r="J24" s="232">
        <f>J8+J12-J16+J19+J21+J22+J23</f>
        <v>47443</v>
      </c>
    </row>
    <row r="25" spans="1:10">
      <c r="A25" s="233"/>
      <c r="B25" s="234"/>
      <c r="C25" s="234"/>
      <c r="D25" s="234"/>
      <c r="E25" s="234"/>
      <c r="F25" s="234"/>
      <c r="G25" s="234"/>
      <c r="H25" s="234"/>
      <c r="I25" s="235"/>
      <c r="J25" s="235"/>
    </row>
    <row r="26" spans="1:10">
      <c r="A26" s="233"/>
      <c r="B26" s="234"/>
      <c r="C26" s="234"/>
      <c r="D26" s="234"/>
      <c r="E26" s="234"/>
      <c r="F26" s="234"/>
      <c r="G26" s="234"/>
      <c r="H26" s="234"/>
      <c r="I26" s="235"/>
      <c r="J26" s="235"/>
    </row>
    <row r="27" spans="1:10">
      <c r="A27" s="233"/>
      <c r="B27" s="234"/>
      <c r="C27" s="234"/>
      <c r="D27" s="234"/>
      <c r="E27" s="234"/>
      <c r="F27" s="234"/>
      <c r="G27" s="234"/>
      <c r="H27" s="234"/>
      <c r="I27" s="235"/>
      <c r="J27" s="235"/>
    </row>
    <row r="28" spans="1:10">
      <c r="A28" s="233"/>
      <c r="B28" s="234"/>
      <c r="C28" s="234"/>
      <c r="D28" s="234"/>
      <c r="E28" s="234"/>
      <c r="F28" s="234"/>
      <c r="G28" s="234"/>
      <c r="H28" s="234"/>
      <c r="I28" s="235" t="s">
        <v>294</v>
      </c>
      <c r="J28" s="235"/>
    </row>
    <row r="29" spans="1:10">
      <c r="A29" s="233"/>
      <c r="B29" s="234"/>
      <c r="C29" s="234"/>
      <c r="D29" s="234"/>
      <c r="E29" s="234"/>
      <c r="F29" s="234"/>
      <c r="G29" s="234"/>
      <c r="H29" s="234"/>
      <c r="I29" s="235" t="s">
        <v>295</v>
      </c>
      <c r="J29" s="235"/>
    </row>
  </sheetData>
  <mergeCells count="19">
    <mergeCell ref="B24:F24"/>
    <mergeCell ref="B18:F18"/>
    <mergeCell ref="B19:F19"/>
    <mergeCell ref="B20:F20"/>
    <mergeCell ref="B21:F21"/>
    <mergeCell ref="B22:F22"/>
    <mergeCell ref="B23:F23"/>
    <mergeCell ref="B17:F17"/>
    <mergeCell ref="A6:J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</mergeCells>
  <pageMargins left="1.2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47"/>
  <sheetViews>
    <sheetView workbookViewId="0">
      <selection activeCell="I31" sqref="I31"/>
    </sheetView>
  </sheetViews>
  <sheetFormatPr defaultRowHeight="14.5"/>
  <cols>
    <col min="1" max="1" width="2.81640625" customWidth="1"/>
    <col min="3" max="3" width="11.26953125" customWidth="1"/>
    <col min="4" max="4" width="14.7265625" customWidth="1"/>
    <col min="5" max="5" width="12.7265625" customWidth="1"/>
    <col min="6" max="6" width="4.54296875" customWidth="1"/>
    <col min="7" max="7" width="10.81640625" customWidth="1"/>
    <col min="8" max="8" width="10" customWidth="1"/>
    <col min="9" max="9" width="12" customWidth="1"/>
    <col min="10" max="10" width="11.1796875" customWidth="1"/>
  </cols>
  <sheetData>
    <row r="1" spans="1:10">
      <c r="A1" s="87"/>
      <c r="B1" s="167" t="s">
        <v>328</v>
      </c>
      <c r="C1" s="195"/>
      <c r="D1" s="195"/>
      <c r="E1" s="87"/>
      <c r="F1" s="87"/>
      <c r="G1" s="87"/>
      <c r="H1" s="87"/>
      <c r="I1" s="87"/>
      <c r="J1" s="87"/>
    </row>
    <row r="2" spans="1:10">
      <c r="A2" s="87"/>
      <c r="B2" s="167" t="s">
        <v>297</v>
      </c>
      <c r="C2" s="195"/>
      <c r="D2" s="195"/>
      <c r="E2" s="87"/>
      <c r="F2" s="87"/>
      <c r="G2" s="87"/>
      <c r="H2" s="87"/>
      <c r="I2" s="87"/>
      <c r="J2" s="87"/>
    </row>
    <row r="3" spans="1:10">
      <c r="A3" s="87"/>
      <c r="B3" s="196">
        <v>2012</v>
      </c>
      <c r="C3" s="87"/>
      <c r="D3" s="87"/>
      <c r="E3" s="87"/>
      <c r="F3" s="87"/>
      <c r="G3" s="87"/>
      <c r="H3" s="87"/>
      <c r="I3" s="196" t="s">
        <v>329</v>
      </c>
      <c r="J3" s="87"/>
    </row>
    <row r="4" spans="1:10">
      <c r="A4" s="89"/>
      <c r="B4" s="89"/>
      <c r="C4" s="89"/>
      <c r="D4" s="89"/>
      <c r="E4" s="89"/>
      <c r="F4" s="89"/>
      <c r="G4" s="89"/>
      <c r="H4" s="89"/>
      <c r="I4" s="197"/>
      <c r="J4" s="198" t="s">
        <v>299</v>
      </c>
    </row>
    <row r="5" spans="1:10">
      <c r="A5" s="353" t="s">
        <v>300</v>
      </c>
      <c r="B5" s="354"/>
      <c r="C5" s="354"/>
      <c r="D5" s="354"/>
      <c r="E5" s="354"/>
      <c r="F5" s="354"/>
      <c r="G5" s="354"/>
      <c r="H5" s="354"/>
      <c r="I5" s="354"/>
      <c r="J5" s="355"/>
    </row>
    <row r="6" spans="1:10" ht="22" thickBot="1">
      <c r="A6" s="236"/>
      <c r="B6" s="369" t="s">
        <v>330</v>
      </c>
      <c r="C6" s="370"/>
      <c r="D6" s="370"/>
      <c r="E6" s="370"/>
      <c r="F6" s="371"/>
      <c r="G6" s="237" t="s">
        <v>302</v>
      </c>
      <c r="H6" s="237" t="s">
        <v>303</v>
      </c>
      <c r="I6" s="238" t="s">
        <v>508</v>
      </c>
      <c r="J6" s="238" t="s">
        <v>481</v>
      </c>
    </row>
    <row r="7" spans="1:10">
      <c r="A7" s="239">
        <v>1</v>
      </c>
      <c r="B7" s="372" t="s">
        <v>331</v>
      </c>
      <c r="C7" s="373"/>
      <c r="D7" s="373"/>
      <c r="E7" s="373"/>
      <c r="F7" s="373"/>
      <c r="G7" s="240">
        <v>60</v>
      </c>
      <c r="H7" s="240">
        <v>12100</v>
      </c>
      <c r="I7" s="241">
        <f>SUM(I10:I11)</f>
        <v>42416</v>
      </c>
      <c r="J7" s="242">
        <v>56535</v>
      </c>
    </row>
    <row r="8" spans="1:10">
      <c r="A8" s="243" t="s">
        <v>332</v>
      </c>
      <c r="B8" s="368" t="s">
        <v>333</v>
      </c>
      <c r="C8" s="368" t="s">
        <v>334</v>
      </c>
      <c r="D8" s="368"/>
      <c r="E8" s="368"/>
      <c r="F8" s="368"/>
      <c r="G8" s="244" t="s">
        <v>335</v>
      </c>
      <c r="H8" s="244">
        <v>12101</v>
      </c>
      <c r="J8" s="246"/>
    </row>
    <row r="9" spans="1:10">
      <c r="A9" s="243" t="s">
        <v>308</v>
      </c>
      <c r="B9" s="368" t="s">
        <v>336</v>
      </c>
      <c r="C9" s="368" t="s">
        <v>334</v>
      </c>
      <c r="D9" s="368"/>
      <c r="E9" s="368"/>
      <c r="F9" s="368"/>
      <c r="G9" s="244"/>
      <c r="H9" s="247">
        <v>12102</v>
      </c>
      <c r="I9" s="245"/>
      <c r="J9" s="246"/>
    </row>
    <row r="10" spans="1:10">
      <c r="A10" s="243" t="s">
        <v>310</v>
      </c>
      <c r="B10" s="368" t="s">
        <v>337</v>
      </c>
      <c r="C10" s="368" t="s">
        <v>334</v>
      </c>
      <c r="D10" s="368"/>
      <c r="E10" s="368"/>
      <c r="F10" s="368"/>
      <c r="G10" s="244" t="s">
        <v>338</v>
      </c>
      <c r="H10" s="244">
        <v>12103</v>
      </c>
      <c r="I10" s="245">
        <v>43560</v>
      </c>
      <c r="J10" s="246">
        <v>36980</v>
      </c>
    </row>
    <row r="11" spans="1:10">
      <c r="A11" s="243" t="s">
        <v>339</v>
      </c>
      <c r="B11" s="375" t="s">
        <v>340</v>
      </c>
      <c r="C11" s="368" t="s">
        <v>334</v>
      </c>
      <c r="D11" s="368"/>
      <c r="E11" s="368"/>
      <c r="F11" s="368"/>
      <c r="G11" s="244"/>
      <c r="H11" s="247">
        <v>12104</v>
      </c>
      <c r="I11" s="245">
        <v>-1144</v>
      </c>
      <c r="J11" s="246">
        <v>-445</v>
      </c>
    </row>
    <row r="12" spans="1:10">
      <c r="A12" s="243" t="s">
        <v>341</v>
      </c>
      <c r="B12" s="368" t="s">
        <v>342</v>
      </c>
      <c r="C12" s="368" t="s">
        <v>334</v>
      </c>
      <c r="D12" s="368"/>
      <c r="E12" s="368"/>
      <c r="F12" s="368"/>
      <c r="G12" s="244" t="s">
        <v>343</v>
      </c>
      <c r="H12" s="247">
        <v>12105</v>
      </c>
      <c r="I12" s="245"/>
      <c r="J12" s="246"/>
    </row>
    <row r="13" spans="1:10">
      <c r="A13" s="248">
        <v>2</v>
      </c>
      <c r="B13" s="376" t="s">
        <v>344</v>
      </c>
      <c r="C13" s="376"/>
      <c r="D13" s="376"/>
      <c r="E13" s="376"/>
      <c r="F13" s="376"/>
      <c r="G13" s="249">
        <v>64</v>
      </c>
      <c r="H13" s="249">
        <v>12200</v>
      </c>
      <c r="I13" s="245">
        <f>SUM(I14:I15)</f>
        <v>357</v>
      </c>
      <c r="J13" s="245">
        <v>763</v>
      </c>
    </row>
    <row r="14" spans="1:10">
      <c r="A14" s="250" t="s">
        <v>345</v>
      </c>
      <c r="B14" s="376" t="s">
        <v>346</v>
      </c>
      <c r="C14" s="377"/>
      <c r="D14" s="377"/>
      <c r="E14" s="377"/>
      <c r="F14" s="377"/>
      <c r="G14" s="247">
        <v>641</v>
      </c>
      <c r="H14" s="247">
        <v>12201</v>
      </c>
      <c r="I14" s="245">
        <v>246</v>
      </c>
      <c r="J14" s="246">
        <v>654</v>
      </c>
    </row>
    <row r="15" spans="1:10">
      <c r="A15" s="250" t="s">
        <v>347</v>
      </c>
      <c r="B15" s="377" t="s">
        <v>348</v>
      </c>
      <c r="C15" s="377"/>
      <c r="D15" s="377"/>
      <c r="E15" s="377"/>
      <c r="F15" s="377"/>
      <c r="G15" s="247">
        <v>644</v>
      </c>
      <c r="H15" s="247">
        <v>12202</v>
      </c>
      <c r="I15" s="245">
        <v>111</v>
      </c>
      <c r="J15" s="246">
        <v>109</v>
      </c>
    </row>
    <row r="16" spans="1:10">
      <c r="A16" s="248">
        <v>3</v>
      </c>
      <c r="B16" s="376" t="s">
        <v>349</v>
      </c>
      <c r="C16" s="376"/>
      <c r="D16" s="376"/>
      <c r="E16" s="376"/>
      <c r="F16" s="376"/>
      <c r="G16" s="249">
        <v>68</v>
      </c>
      <c r="H16" s="249">
        <v>12300</v>
      </c>
      <c r="I16" s="245"/>
      <c r="J16" s="246"/>
    </row>
    <row r="17" spans="1:10">
      <c r="A17" s="248">
        <v>4</v>
      </c>
      <c r="B17" s="376" t="s">
        <v>350</v>
      </c>
      <c r="C17" s="376"/>
      <c r="D17" s="376"/>
      <c r="E17" s="376"/>
      <c r="F17" s="376"/>
      <c r="G17" s="249">
        <v>61</v>
      </c>
      <c r="H17" s="249">
        <v>12400</v>
      </c>
      <c r="I17" s="245">
        <f>SUM(I18:I29,I32)</f>
        <v>8471</v>
      </c>
      <c r="J17" s="246">
        <v>5515</v>
      </c>
    </row>
    <row r="18" spans="1:10">
      <c r="A18" s="250" t="s">
        <v>305</v>
      </c>
      <c r="B18" s="374" t="s">
        <v>351</v>
      </c>
      <c r="C18" s="374"/>
      <c r="D18" s="374"/>
      <c r="E18" s="374"/>
      <c r="F18" s="374"/>
      <c r="G18" s="244"/>
      <c r="H18" s="244">
        <v>12401</v>
      </c>
      <c r="I18" s="245"/>
      <c r="J18" s="246"/>
    </row>
    <row r="19" spans="1:10">
      <c r="A19" s="250" t="s">
        <v>314</v>
      </c>
      <c r="B19" s="374" t="s">
        <v>352</v>
      </c>
      <c r="C19" s="374"/>
      <c r="D19" s="374"/>
      <c r="E19" s="374"/>
      <c r="F19" s="374"/>
      <c r="G19" s="251">
        <v>611</v>
      </c>
      <c r="H19" s="244">
        <v>12402</v>
      </c>
      <c r="I19" s="245"/>
      <c r="J19" s="246"/>
    </row>
    <row r="20" spans="1:10">
      <c r="A20" s="250" t="s">
        <v>316</v>
      </c>
      <c r="B20" s="374" t="s">
        <v>353</v>
      </c>
      <c r="C20" s="374"/>
      <c r="D20" s="374"/>
      <c r="E20" s="374"/>
      <c r="F20" s="374"/>
      <c r="G20" s="244">
        <v>613</v>
      </c>
      <c r="H20" s="244">
        <v>12403</v>
      </c>
      <c r="I20" s="245"/>
      <c r="J20" s="246"/>
    </row>
    <row r="21" spans="1:10">
      <c r="A21" s="250" t="s">
        <v>354</v>
      </c>
      <c r="B21" s="374" t="s">
        <v>355</v>
      </c>
      <c r="C21" s="374"/>
      <c r="D21" s="374"/>
      <c r="E21" s="374"/>
      <c r="F21" s="374"/>
      <c r="G21" s="251">
        <v>615</v>
      </c>
      <c r="H21" s="244">
        <v>12404</v>
      </c>
      <c r="I21" s="249"/>
      <c r="J21" s="252"/>
    </row>
    <row r="22" spans="1:10">
      <c r="A22" s="250" t="s">
        <v>356</v>
      </c>
      <c r="B22" s="374" t="s">
        <v>357</v>
      </c>
      <c r="C22" s="374"/>
      <c r="D22" s="374"/>
      <c r="E22" s="374"/>
      <c r="F22" s="374"/>
      <c r="G22" s="251">
        <v>616</v>
      </c>
      <c r="H22" s="244">
        <v>12405</v>
      </c>
      <c r="I22" s="245"/>
      <c r="J22" s="246"/>
    </row>
    <row r="23" spans="1:10">
      <c r="A23" s="250" t="s">
        <v>358</v>
      </c>
      <c r="B23" s="374" t="s">
        <v>359</v>
      </c>
      <c r="C23" s="374"/>
      <c r="D23" s="374"/>
      <c r="E23" s="374"/>
      <c r="F23" s="374"/>
      <c r="G23" s="251">
        <v>617</v>
      </c>
      <c r="H23" s="244">
        <v>12406</v>
      </c>
      <c r="I23" s="245"/>
      <c r="J23" s="246"/>
    </row>
    <row r="24" spans="1:10">
      <c r="A24" s="250" t="s">
        <v>360</v>
      </c>
      <c r="B24" s="368" t="s">
        <v>389</v>
      </c>
      <c r="C24" s="368" t="s">
        <v>334</v>
      </c>
      <c r="D24" s="368"/>
      <c r="E24" s="368"/>
      <c r="F24" s="368"/>
      <c r="G24" s="251">
        <v>618</v>
      </c>
      <c r="H24" s="244">
        <v>12407</v>
      </c>
      <c r="I24" s="279"/>
      <c r="J24" s="246">
        <v>8</v>
      </c>
    </row>
    <row r="25" spans="1:10">
      <c r="A25" s="250" t="s">
        <v>361</v>
      </c>
      <c r="B25" s="368" t="s">
        <v>362</v>
      </c>
      <c r="C25" s="368"/>
      <c r="D25" s="368"/>
      <c r="E25" s="368"/>
      <c r="F25" s="368"/>
      <c r="G25" s="251">
        <v>623</v>
      </c>
      <c r="H25" s="244">
        <v>12408</v>
      </c>
      <c r="I25" s="245"/>
      <c r="J25" s="246"/>
    </row>
    <row r="26" spans="1:10">
      <c r="A26" s="250" t="s">
        <v>363</v>
      </c>
      <c r="B26" s="368" t="s">
        <v>509</v>
      </c>
      <c r="C26" s="368"/>
      <c r="D26" s="368"/>
      <c r="E26" s="368"/>
      <c r="F26" s="368"/>
      <c r="G26" s="251">
        <v>624</v>
      </c>
      <c r="H26" s="244">
        <v>12409</v>
      </c>
      <c r="I26" s="245">
        <v>175</v>
      </c>
      <c r="J26" s="246"/>
    </row>
    <row r="27" spans="1:10">
      <c r="A27" s="250" t="s">
        <v>364</v>
      </c>
      <c r="B27" s="368" t="s">
        <v>365</v>
      </c>
      <c r="C27" s="368"/>
      <c r="D27" s="368"/>
      <c r="E27" s="368"/>
      <c r="F27" s="368"/>
      <c r="G27" s="251">
        <v>625</v>
      </c>
      <c r="H27" s="244">
        <v>12410</v>
      </c>
      <c r="I27" s="245"/>
      <c r="J27" s="246"/>
    </row>
    <row r="28" spans="1:10">
      <c r="A28" s="250" t="s">
        <v>366</v>
      </c>
      <c r="B28" s="368" t="s">
        <v>367</v>
      </c>
      <c r="C28" s="368"/>
      <c r="D28" s="368"/>
      <c r="E28" s="368"/>
      <c r="F28" s="368"/>
      <c r="G28" s="251">
        <v>626</v>
      </c>
      <c r="H28" s="244">
        <v>12411</v>
      </c>
      <c r="I28" s="245"/>
      <c r="J28" s="246"/>
    </row>
    <row r="29" spans="1:10">
      <c r="A29" s="253" t="s">
        <v>368</v>
      </c>
      <c r="B29" s="368" t="s">
        <v>369</v>
      </c>
      <c r="C29" s="368"/>
      <c r="D29" s="368"/>
      <c r="E29" s="368"/>
      <c r="F29" s="368"/>
      <c r="G29" s="251">
        <v>627</v>
      </c>
      <c r="H29" s="244">
        <v>12412</v>
      </c>
      <c r="I29" s="245">
        <f>SUM(I30:I31)</f>
        <v>8235</v>
      </c>
      <c r="J29" s="246">
        <v>5442</v>
      </c>
    </row>
    <row r="30" spans="1:10">
      <c r="A30" s="250"/>
      <c r="B30" s="378" t="s">
        <v>370</v>
      </c>
      <c r="C30" s="378"/>
      <c r="D30" s="378"/>
      <c r="E30" s="378"/>
      <c r="F30" s="378"/>
      <c r="G30" s="251">
        <v>6271</v>
      </c>
      <c r="H30" s="251">
        <v>124121</v>
      </c>
      <c r="I30" s="245">
        <v>8235</v>
      </c>
      <c r="J30" s="246">
        <v>5442</v>
      </c>
    </row>
    <row r="31" spans="1:10">
      <c r="A31" s="250"/>
      <c r="B31" s="378" t="s">
        <v>371</v>
      </c>
      <c r="C31" s="378"/>
      <c r="D31" s="378"/>
      <c r="E31" s="378"/>
      <c r="F31" s="378"/>
      <c r="G31" s="251">
        <v>6272</v>
      </c>
      <c r="H31" s="251">
        <v>124122</v>
      </c>
      <c r="I31" s="245"/>
      <c r="J31" s="246"/>
    </row>
    <row r="32" spans="1:10">
      <c r="A32" s="250" t="s">
        <v>372</v>
      </c>
      <c r="B32" s="368" t="s">
        <v>373</v>
      </c>
      <c r="C32" s="368"/>
      <c r="D32" s="368"/>
      <c r="E32" s="368"/>
      <c r="F32" s="368"/>
      <c r="G32" s="251">
        <v>628</v>
      </c>
      <c r="H32" s="251">
        <v>12413</v>
      </c>
      <c r="I32" s="245">
        <v>61</v>
      </c>
      <c r="J32" s="246">
        <v>66</v>
      </c>
    </row>
    <row r="33" spans="1:10">
      <c r="A33" s="248">
        <v>5</v>
      </c>
      <c r="B33" s="375" t="s">
        <v>374</v>
      </c>
      <c r="C33" s="368"/>
      <c r="D33" s="368"/>
      <c r="E33" s="368"/>
      <c r="F33" s="368"/>
      <c r="G33" s="245">
        <v>63</v>
      </c>
      <c r="H33" s="245">
        <v>12500</v>
      </c>
      <c r="I33" s="245">
        <f>SUM(I34:I37)</f>
        <v>4967</v>
      </c>
      <c r="J33" s="246">
        <v>3057</v>
      </c>
    </row>
    <row r="34" spans="1:10">
      <c r="A34" s="250" t="s">
        <v>305</v>
      </c>
      <c r="B34" s="368" t="s">
        <v>375</v>
      </c>
      <c r="C34" s="368"/>
      <c r="D34" s="368"/>
      <c r="E34" s="368"/>
      <c r="F34" s="368"/>
      <c r="G34" s="251">
        <v>632</v>
      </c>
      <c r="H34" s="251">
        <v>12501</v>
      </c>
      <c r="I34" s="245">
        <v>4967</v>
      </c>
      <c r="J34" s="246">
        <v>3057</v>
      </c>
    </row>
    <row r="35" spans="1:10">
      <c r="A35" s="250" t="s">
        <v>314</v>
      </c>
      <c r="B35" s="368" t="s">
        <v>376</v>
      </c>
      <c r="C35" s="368"/>
      <c r="D35" s="368"/>
      <c r="E35" s="368"/>
      <c r="F35" s="368"/>
      <c r="G35" s="251">
        <v>633</v>
      </c>
      <c r="H35" s="251">
        <v>12502</v>
      </c>
      <c r="I35" s="245"/>
      <c r="J35" s="246"/>
    </row>
    <row r="36" spans="1:10">
      <c r="A36" s="250" t="s">
        <v>316</v>
      </c>
      <c r="B36" s="368" t="s">
        <v>377</v>
      </c>
      <c r="C36" s="368"/>
      <c r="D36" s="368"/>
      <c r="E36" s="368"/>
      <c r="F36" s="368"/>
      <c r="G36" s="251">
        <v>634</v>
      </c>
      <c r="H36" s="251">
        <v>12503</v>
      </c>
      <c r="I36" s="245"/>
      <c r="J36" s="246"/>
    </row>
    <row r="37" spans="1:10">
      <c r="A37" s="250" t="s">
        <v>354</v>
      </c>
      <c r="B37" s="368" t="s">
        <v>378</v>
      </c>
      <c r="C37" s="368"/>
      <c r="D37" s="368"/>
      <c r="E37" s="368"/>
      <c r="F37" s="368"/>
      <c r="G37" s="251" t="s">
        <v>379</v>
      </c>
      <c r="H37" s="251">
        <v>12504</v>
      </c>
      <c r="I37" s="245"/>
      <c r="J37" s="246"/>
    </row>
    <row r="38" spans="1:10">
      <c r="A38" s="248" t="s">
        <v>380</v>
      </c>
      <c r="B38" s="376" t="s">
        <v>381</v>
      </c>
      <c r="C38" s="376"/>
      <c r="D38" s="376"/>
      <c r="E38" s="376"/>
      <c r="F38" s="376"/>
      <c r="G38" s="251"/>
      <c r="H38" s="251">
        <v>12600</v>
      </c>
      <c r="I38" s="245">
        <f>SUM(I7,I13,I16,I17,I33)</f>
        <v>56211</v>
      </c>
      <c r="J38" s="245">
        <v>44870</v>
      </c>
    </row>
    <row r="39" spans="1:10">
      <c r="A39" s="254"/>
      <c r="B39" s="255" t="s">
        <v>382</v>
      </c>
      <c r="C39" s="256"/>
      <c r="D39" s="256"/>
      <c r="E39" s="256"/>
      <c r="F39" s="256"/>
      <c r="G39" s="256"/>
      <c r="H39" s="256"/>
      <c r="I39" s="257"/>
      <c r="J39" s="258"/>
    </row>
    <row r="40" spans="1:10">
      <c r="A40" s="259">
        <v>1</v>
      </c>
      <c r="B40" s="381" t="s">
        <v>383</v>
      </c>
      <c r="C40" s="381"/>
      <c r="D40" s="381"/>
      <c r="E40" s="381"/>
      <c r="F40" s="381"/>
      <c r="G40" s="245"/>
      <c r="H40" s="245">
        <v>14000</v>
      </c>
      <c r="I40" s="245">
        <v>2</v>
      </c>
      <c r="J40" s="246">
        <v>2</v>
      </c>
    </row>
    <row r="41" spans="1:10">
      <c r="A41" s="259">
        <v>2</v>
      </c>
      <c r="B41" s="381" t="s">
        <v>384</v>
      </c>
      <c r="C41" s="381"/>
      <c r="D41" s="381"/>
      <c r="E41" s="381"/>
      <c r="F41" s="381"/>
      <c r="G41" s="245"/>
      <c r="H41" s="245">
        <v>15000</v>
      </c>
      <c r="I41" s="245"/>
      <c r="J41" s="246"/>
    </row>
    <row r="42" spans="1:10">
      <c r="A42" s="260" t="s">
        <v>305</v>
      </c>
      <c r="B42" s="374" t="s">
        <v>385</v>
      </c>
      <c r="C42" s="374"/>
      <c r="D42" s="374"/>
      <c r="E42" s="374"/>
      <c r="F42" s="374"/>
      <c r="G42" s="245"/>
      <c r="H42" s="251">
        <v>15001</v>
      </c>
      <c r="I42" s="245"/>
      <c r="J42" s="246"/>
    </row>
    <row r="43" spans="1:10">
      <c r="A43" s="260"/>
      <c r="B43" s="379" t="s">
        <v>386</v>
      </c>
      <c r="C43" s="379"/>
      <c r="D43" s="379"/>
      <c r="E43" s="379"/>
      <c r="F43" s="379"/>
      <c r="G43" s="245"/>
      <c r="H43" s="251">
        <v>150011</v>
      </c>
      <c r="I43" s="245"/>
      <c r="J43" s="246"/>
    </row>
    <row r="44" spans="1:10">
      <c r="A44" s="261" t="s">
        <v>314</v>
      </c>
      <c r="B44" s="374" t="s">
        <v>387</v>
      </c>
      <c r="C44" s="374"/>
      <c r="D44" s="374"/>
      <c r="E44" s="374"/>
      <c r="F44" s="374"/>
      <c r="G44" s="245"/>
      <c r="H44" s="251">
        <v>15002</v>
      </c>
      <c r="I44" s="245"/>
      <c r="J44" s="246"/>
    </row>
    <row r="45" spans="1:10" ht="15" thickBot="1">
      <c r="A45" s="262"/>
      <c r="B45" s="380" t="s">
        <v>388</v>
      </c>
      <c r="C45" s="380"/>
      <c r="D45" s="380"/>
      <c r="E45" s="380"/>
      <c r="F45" s="380"/>
      <c r="G45" s="263"/>
      <c r="H45" s="264">
        <v>150021</v>
      </c>
      <c r="I45" s="263"/>
      <c r="J45" s="265"/>
    </row>
    <row r="46" spans="1:10">
      <c r="A46" s="171"/>
      <c r="B46" s="171"/>
      <c r="C46" s="171"/>
      <c r="D46" s="171"/>
      <c r="E46" s="171"/>
      <c r="F46" s="171"/>
      <c r="G46" s="171"/>
      <c r="H46" s="171"/>
      <c r="I46" s="266" t="s">
        <v>294</v>
      </c>
      <c r="J46" s="266"/>
    </row>
    <row r="47" spans="1:10" ht="15.5">
      <c r="A47" s="87"/>
      <c r="B47" s="87"/>
      <c r="C47" s="87"/>
      <c r="D47" s="87"/>
      <c r="E47" s="87"/>
      <c r="F47" s="87"/>
      <c r="G47" s="87"/>
      <c r="H47" s="87"/>
      <c r="I47" s="267" t="s">
        <v>295</v>
      </c>
      <c r="J47" s="267"/>
    </row>
  </sheetData>
  <mergeCells count="40">
    <mergeCell ref="B42:F42"/>
    <mergeCell ref="B43:F43"/>
    <mergeCell ref="B44:F44"/>
    <mergeCell ref="B45:F45"/>
    <mergeCell ref="B35:F35"/>
    <mergeCell ref="B36:F36"/>
    <mergeCell ref="B37:F37"/>
    <mergeCell ref="B38:F38"/>
    <mergeCell ref="B40:F40"/>
    <mergeCell ref="B41:F41"/>
    <mergeCell ref="B34:F34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22:F22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10:F10"/>
    <mergeCell ref="A5:J5"/>
    <mergeCell ref="B6:F6"/>
    <mergeCell ref="B7:F7"/>
    <mergeCell ref="B8:F8"/>
    <mergeCell ref="B9:F9"/>
  </mergeCells>
  <pageMargins left="0.45" right="0.2" top="0.25" bottom="0.2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57"/>
  <sheetViews>
    <sheetView workbookViewId="0">
      <selection activeCell="F52" sqref="F52"/>
    </sheetView>
  </sheetViews>
  <sheetFormatPr defaultRowHeight="14.5"/>
  <cols>
    <col min="1" max="1" width="3.7265625" customWidth="1"/>
    <col min="2" max="2" width="10.81640625" customWidth="1"/>
    <col min="3" max="3" width="33.81640625" customWidth="1"/>
    <col min="4" max="4" width="23.81640625" customWidth="1"/>
  </cols>
  <sheetData>
    <row r="1" spans="1:4">
      <c r="B1" s="167" t="s">
        <v>390</v>
      </c>
    </row>
    <row r="2" spans="1:4">
      <c r="B2" s="167" t="s">
        <v>281</v>
      </c>
    </row>
    <row r="3" spans="1:4">
      <c r="B3" s="167">
        <v>2012</v>
      </c>
      <c r="D3" s="196" t="s">
        <v>391</v>
      </c>
    </row>
    <row r="5" spans="1:4" ht="13" customHeight="1">
      <c r="A5" s="124"/>
      <c r="B5" s="124"/>
      <c r="C5" s="223" t="s">
        <v>392</v>
      </c>
      <c r="D5" s="223" t="s">
        <v>393</v>
      </c>
    </row>
    <row r="6" spans="1:4" ht="13" customHeight="1">
      <c r="A6" s="124">
        <v>1</v>
      </c>
      <c r="B6" s="223" t="s">
        <v>394</v>
      </c>
      <c r="C6" s="268" t="s">
        <v>395</v>
      </c>
      <c r="D6" s="268"/>
    </row>
    <row r="7" spans="1:4" ht="13" customHeight="1">
      <c r="A7" s="124">
        <v>2</v>
      </c>
      <c r="B7" s="223" t="s">
        <v>394</v>
      </c>
      <c r="C7" s="268" t="s">
        <v>396</v>
      </c>
      <c r="D7" s="124"/>
    </row>
    <row r="8" spans="1:4" ht="13" customHeight="1">
      <c r="A8" s="124">
        <v>3</v>
      </c>
      <c r="B8" s="223" t="s">
        <v>394</v>
      </c>
      <c r="C8" s="268" t="s">
        <v>397</v>
      </c>
      <c r="D8" s="124"/>
    </row>
    <row r="9" spans="1:4" ht="13" customHeight="1">
      <c r="A9" s="124">
        <v>4</v>
      </c>
      <c r="B9" s="223" t="s">
        <v>394</v>
      </c>
      <c r="C9" s="268" t="s">
        <v>398</v>
      </c>
      <c r="D9" s="124"/>
    </row>
    <row r="10" spans="1:4" ht="13" customHeight="1">
      <c r="A10" s="124">
        <v>5</v>
      </c>
      <c r="B10" s="223" t="s">
        <v>394</v>
      </c>
      <c r="C10" s="268" t="s">
        <v>399</v>
      </c>
      <c r="D10" s="54">
        <v>59424783</v>
      </c>
    </row>
    <row r="11" spans="1:4" ht="13" customHeight="1">
      <c r="A11" s="124">
        <v>6</v>
      </c>
      <c r="B11" s="223" t="s">
        <v>394</v>
      </c>
      <c r="C11" s="268" t="s">
        <v>400</v>
      </c>
      <c r="D11" s="124"/>
    </row>
    <row r="12" spans="1:4" ht="13" customHeight="1">
      <c r="A12" s="124">
        <v>7</v>
      </c>
      <c r="B12" s="223" t="s">
        <v>394</v>
      </c>
      <c r="C12" s="268" t="s">
        <v>401</v>
      </c>
      <c r="D12" s="124"/>
    </row>
    <row r="13" spans="1:4" ht="13" customHeight="1">
      <c r="A13" s="124">
        <v>8</v>
      </c>
      <c r="B13" s="223" t="s">
        <v>394</v>
      </c>
      <c r="C13" s="268" t="s">
        <v>402</v>
      </c>
      <c r="D13" s="124"/>
    </row>
    <row r="14" spans="1:4" ht="13" customHeight="1">
      <c r="A14" s="223" t="s">
        <v>27</v>
      </c>
      <c r="B14" s="223"/>
      <c r="C14" s="223" t="s">
        <v>403</v>
      </c>
      <c r="D14" s="223">
        <f>D10</f>
        <v>59424783</v>
      </c>
    </row>
    <row r="15" spans="1:4" ht="13" customHeight="1">
      <c r="A15" s="124">
        <v>9</v>
      </c>
      <c r="B15" s="223" t="s">
        <v>404</v>
      </c>
      <c r="C15" s="268" t="s">
        <v>405</v>
      </c>
      <c r="D15" s="124"/>
    </row>
    <row r="16" spans="1:4" ht="13" customHeight="1">
      <c r="A16" s="124">
        <v>10</v>
      </c>
      <c r="B16" s="223" t="s">
        <v>404</v>
      </c>
      <c r="C16" s="268" t="s">
        <v>406</v>
      </c>
      <c r="D16" s="268"/>
    </row>
    <row r="17" spans="1:4" ht="13" customHeight="1">
      <c r="A17" s="124">
        <v>11</v>
      </c>
      <c r="B17" s="223" t="s">
        <v>404</v>
      </c>
      <c r="C17" s="268" t="s">
        <v>407</v>
      </c>
      <c r="D17" s="124"/>
    </row>
    <row r="18" spans="1:4" ht="13" customHeight="1">
      <c r="A18" s="223" t="s">
        <v>52</v>
      </c>
      <c r="B18" s="223"/>
      <c r="C18" s="223" t="s">
        <v>408</v>
      </c>
      <c r="D18" s="223"/>
    </row>
    <row r="19" spans="1:4" ht="13" customHeight="1">
      <c r="A19" s="124">
        <v>12</v>
      </c>
      <c r="B19" s="223" t="s">
        <v>409</v>
      </c>
      <c r="C19" s="268" t="s">
        <v>410</v>
      </c>
      <c r="D19" s="124"/>
    </row>
    <row r="20" spans="1:4" ht="13" customHeight="1">
      <c r="A20" s="124">
        <v>13</v>
      </c>
      <c r="B20" s="223" t="s">
        <v>409</v>
      </c>
      <c r="C20" s="223" t="s">
        <v>411</v>
      </c>
      <c r="D20" s="124"/>
    </row>
    <row r="21" spans="1:4" ht="13" customHeight="1">
      <c r="A21" s="124">
        <v>14</v>
      </c>
      <c r="B21" s="223" t="s">
        <v>409</v>
      </c>
      <c r="C21" s="268" t="s">
        <v>412</v>
      </c>
      <c r="D21" s="124"/>
    </row>
    <row r="22" spans="1:4" ht="13" customHeight="1">
      <c r="A22" s="124">
        <v>15</v>
      </c>
      <c r="B22" s="223" t="s">
        <v>409</v>
      </c>
      <c r="C22" s="268" t="s">
        <v>413</v>
      </c>
      <c r="D22" s="124"/>
    </row>
    <row r="23" spans="1:4" ht="13" customHeight="1">
      <c r="A23" s="124">
        <v>16</v>
      </c>
      <c r="B23" s="223" t="s">
        <v>409</v>
      </c>
      <c r="C23" s="268" t="s">
        <v>414</v>
      </c>
      <c r="D23" s="124"/>
    </row>
    <row r="24" spans="1:4" ht="13" customHeight="1">
      <c r="A24" s="124">
        <v>17</v>
      </c>
      <c r="B24" s="223" t="s">
        <v>409</v>
      </c>
      <c r="C24" s="268" t="s">
        <v>415</v>
      </c>
      <c r="D24" s="124"/>
    </row>
    <row r="25" spans="1:4" ht="13" customHeight="1">
      <c r="A25" s="124">
        <v>18</v>
      </c>
      <c r="B25" s="223" t="s">
        <v>409</v>
      </c>
      <c r="C25" s="268" t="s">
        <v>416</v>
      </c>
      <c r="D25" s="124"/>
    </row>
    <row r="26" spans="1:4" ht="13" customHeight="1">
      <c r="A26" s="124">
        <v>19</v>
      </c>
      <c r="B26" s="223" t="s">
        <v>409</v>
      </c>
      <c r="C26" s="268" t="s">
        <v>417</v>
      </c>
      <c r="D26" s="124"/>
    </row>
    <row r="27" spans="1:4" ht="13" customHeight="1">
      <c r="A27" s="223" t="s">
        <v>90</v>
      </c>
      <c r="B27" s="223"/>
      <c r="C27" s="223" t="s">
        <v>418</v>
      </c>
      <c r="D27" s="124"/>
    </row>
    <row r="28" spans="1:4" ht="13" customHeight="1">
      <c r="A28" s="124">
        <v>20</v>
      </c>
      <c r="B28" s="223" t="s">
        <v>419</v>
      </c>
      <c r="C28" s="268" t="s">
        <v>420</v>
      </c>
      <c r="D28" s="124"/>
    </row>
    <row r="29" spans="1:4" ht="13" customHeight="1">
      <c r="A29" s="124">
        <v>21</v>
      </c>
      <c r="B29" s="223" t="s">
        <v>419</v>
      </c>
      <c r="C29" s="268" t="s">
        <v>421</v>
      </c>
      <c r="D29" s="268"/>
    </row>
    <row r="30" spans="1:4" ht="13" customHeight="1">
      <c r="A30" s="124">
        <v>22</v>
      </c>
      <c r="B30" s="223" t="s">
        <v>419</v>
      </c>
      <c r="C30" s="268" t="s">
        <v>422</v>
      </c>
      <c r="D30" s="268"/>
    </row>
    <row r="31" spans="1:4" ht="13" customHeight="1">
      <c r="A31" s="124">
        <v>23</v>
      </c>
      <c r="B31" s="223" t="s">
        <v>419</v>
      </c>
      <c r="C31" s="268" t="s">
        <v>423</v>
      </c>
      <c r="D31" s="124"/>
    </row>
    <row r="32" spans="1:4" ht="13" customHeight="1">
      <c r="A32" s="223" t="s">
        <v>424</v>
      </c>
      <c r="B32" s="223"/>
      <c r="C32" s="223" t="s">
        <v>425</v>
      </c>
      <c r="D32" s="124"/>
    </row>
    <row r="33" spans="1:4" ht="13" customHeight="1">
      <c r="A33" s="124">
        <v>24</v>
      </c>
      <c r="B33" s="223" t="s">
        <v>426</v>
      </c>
      <c r="C33" s="268" t="s">
        <v>427</v>
      </c>
      <c r="D33" s="124"/>
    </row>
    <row r="34" spans="1:4" ht="13" customHeight="1">
      <c r="A34" s="124">
        <v>25</v>
      </c>
      <c r="B34" s="223" t="s">
        <v>426</v>
      </c>
      <c r="C34" s="268" t="s">
        <v>428</v>
      </c>
      <c r="D34" s="124"/>
    </row>
    <row r="35" spans="1:4" ht="13" customHeight="1">
      <c r="A35" s="124">
        <v>26</v>
      </c>
      <c r="B35" s="223" t="s">
        <v>426</v>
      </c>
      <c r="C35" s="268" t="s">
        <v>429</v>
      </c>
      <c r="D35" s="124"/>
    </row>
    <row r="36" spans="1:4" ht="13" customHeight="1">
      <c r="A36" s="124">
        <v>27</v>
      </c>
      <c r="B36" s="223" t="s">
        <v>426</v>
      </c>
      <c r="C36" s="268" t="s">
        <v>430</v>
      </c>
      <c r="D36" s="124"/>
    </row>
    <row r="37" spans="1:4" ht="13" customHeight="1">
      <c r="A37" s="124">
        <v>28</v>
      </c>
      <c r="B37" s="223" t="s">
        <v>426</v>
      </c>
      <c r="C37" s="268" t="s">
        <v>431</v>
      </c>
      <c r="D37" s="268"/>
    </row>
    <row r="38" spans="1:4" ht="13" customHeight="1">
      <c r="A38" s="124">
        <v>29</v>
      </c>
      <c r="B38" s="223" t="s">
        <v>426</v>
      </c>
      <c r="C38" s="269" t="s">
        <v>432</v>
      </c>
      <c r="D38" s="124"/>
    </row>
    <row r="39" spans="1:4" ht="13" customHeight="1">
      <c r="A39" s="124">
        <v>30</v>
      </c>
      <c r="B39" s="223" t="s">
        <v>426</v>
      </c>
      <c r="C39" s="268" t="s">
        <v>433</v>
      </c>
      <c r="D39" s="124"/>
    </row>
    <row r="40" spans="1:4" ht="13" customHeight="1">
      <c r="A40" s="124">
        <v>31</v>
      </c>
      <c r="B40" s="223" t="s">
        <v>426</v>
      </c>
      <c r="C40" s="268" t="s">
        <v>434</v>
      </c>
      <c r="D40" s="124"/>
    </row>
    <row r="41" spans="1:4" ht="13" customHeight="1">
      <c r="A41" s="124">
        <v>32</v>
      </c>
      <c r="B41" s="223" t="s">
        <v>426</v>
      </c>
      <c r="C41" s="268" t="s">
        <v>435</v>
      </c>
      <c r="D41" s="124"/>
    </row>
    <row r="42" spans="1:4" ht="13" customHeight="1">
      <c r="A42" s="124">
        <v>33</v>
      </c>
      <c r="B42" s="223" t="s">
        <v>426</v>
      </c>
      <c r="C42" s="268" t="s">
        <v>436</v>
      </c>
      <c r="D42" s="124"/>
    </row>
    <row r="43" spans="1:4" ht="13" customHeight="1">
      <c r="A43" s="270">
        <v>34</v>
      </c>
      <c r="B43" s="223" t="s">
        <v>426</v>
      </c>
      <c r="C43" s="268" t="s">
        <v>437</v>
      </c>
      <c r="D43" s="124"/>
    </row>
    <row r="44" spans="1:4" ht="13" customHeight="1">
      <c r="A44" s="223" t="s">
        <v>438</v>
      </c>
      <c r="B44" s="124"/>
      <c r="C44" s="223" t="s">
        <v>439</v>
      </c>
      <c r="D44" s="223"/>
    </row>
    <row r="45" spans="1:4" ht="13" customHeight="1">
      <c r="A45" s="124"/>
      <c r="B45" s="124"/>
      <c r="C45" s="223" t="s">
        <v>440</v>
      </c>
      <c r="D45" s="271">
        <f>D14</f>
        <v>59424783</v>
      </c>
    </row>
    <row r="46" spans="1:4" ht="13" customHeight="1"/>
    <row r="47" spans="1:4" ht="13" customHeight="1">
      <c r="B47" s="272" t="s">
        <v>441</v>
      </c>
      <c r="C47" s="131"/>
      <c r="D47" s="223" t="s">
        <v>442</v>
      </c>
    </row>
    <row r="48" spans="1:4" ht="13" customHeight="1">
      <c r="B48" s="273"/>
      <c r="C48" s="274"/>
      <c r="D48" s="274"/>
    </row>
    <row r="49" spans="2:4" ht="13" customHeight="1">
      <c r="B49" s="135" t="s">
        <v>443</v>
      </c>
      <c r="C49" s="135"/>
      <c r="D49" s="124"/>
    </row>
    <row r="50" spans="2:4" ht="13" customHeight="1">
      <c r="B50" s="124" t="s">
        <v>444</v>
      </c>
      <c r="C50" s="124"/>
      <c r="D50" s="124">
        <v>1</v>
      </c>
    </row>
    <row r="51" spans="2:4" ht="13" customHeight="1">
      <c r="B51" s="124" t="s">
        <v>445</v>
      </c>
      <c r="C51" s="124"/>
      <c r="D51" s="59">
        <v>1</v>
      </c>
    </row>
    <row r="52" spans="2:4" ht="13" customHeight="1">
      <c r="B52" s="124" t="s">
        <v>446</v>
      </c>
      <c r="C52" s="124"/>
      <c r="D52" s="124"/>
    </row>
    <row r="53" spans="2:4" ht="13" customHeight="1">
      <c r="B53" s="275" t="s">
        <v>447</v>
      </c>
      <c r="C53" s="131"/>
      <c r="D53" s="124"/>
    </row>
    <row r="54" spans="2:4" ht="13" customHeight="1">
      <c r="B54" s="276"/>
      <c r="C54" s="277" t="s">
        <v>448</v>
      </c>
      <c r="D54" s="277">
        <v>2</v>
      </c>
    </row>
    <row r="56" spans="2:4">
      <c r="D56" s="196" t="s">
        <v>294</v>
      </c>
    </row>
    <row r="57" spans="2:4">
      <c r="D57" t="s">
        <v>449</v>
      </c>
    </row>
  </sheetData>
  <pageMargins left="1.2" right="0.7" top="0.25" bottom="0.2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2:E61"/>
  <sheetViews>
    <sheetView topLeftCell="A40" workbookViewId="0">
      <selection activeCell="D61" sqref="D61"/>
    </sheetView>
  </sheetViews>
  <sheetFormatPr defaultRowHeight="14.5"/>
  <cols>
    <col min="1" max="1" width="9.1796875" customWidth="1"/>
    <col min="2" max="2" width="4.54296875" customWidth="1"/>
    <col min="3" max="3" width="7.453125" customWidth="1"/>
    <col min="4" max="4" width="75.81640625" customWidth="1"/>
    <col min="5" max="5" width="4.81640625" customWidth="1"/>
  </cols>
  <sheetData>
    <row r="2" spans="1:5">
      <c r="B2" s="80"/>
      <c r="C2" s="81"/>
      <c r="D2" s="81"/>
      <c r="E2" s="82"/>
    </row>
    <row r="3" spans="1:5" ht="18">
      <c r="A3" s="86"/>
      <c r="B3" s="382" t="s">
        <v>142</v>
      </c>
      <c r="C3" s="383"/>
      <c r="D3" s="383"/>
      <c r="E3" s="384"/>
    </row>
    <row r="4" spans="1:5" ht="13" customHeight="1">
      <c r="A4" s="115"/>
      <c r="B4" s="101"/>
      <c r="C4" s="102" t="s">
        <v>154</v>
      </c>
      <c r="D4" s="103"/>
      <c r="E4" s="104"/>
    </row>
    <row r="5" spans="1:5" ht="13" customHeight="1">
      <c r="A5" s="115"/>
      <c r="B5" s="101"/>
      <c r="C5" s="105"/>
      <c r="D5" s="106" t="s">
        <v>155</v>
      </c>
      <c r="E5" s="104"/>
    </row>
    <row r="6" spans="1:5" ht="13" customHeight="1">
      <c r="A6" s="115"/>
      <c r="B6" s="101"/>
      <c r="C6" s="105"/>
      <c r="D6" s="106" t="s">
        <v>156</v>
      </c>
      <c r="E6" s="104"/>
    </row>
    <row r="7" spans="1:5" ht="13" customHeight="1">
      <c r="A7" s="115"/>
      <c r="B7" s="101"/>
      <c r="C7" s="105" t="s">
        <v>157</v>
      </c>
      <c r="D7" s="107"/>
      <c r="E7" s="104"/>
    </row>
    <row r="8" spans="1:5" ht="13" customHeight="1">
      <c r="A8" s="115"/>
      <c r="B8" s="101"/>
      <c r="C8" s="105"/>
      <c r="D8" s="106" t="s">
        <v>158</v>
      </c>
      <c r="E8" s="104"/>
    </row>
    <row r="9" spans="1:5" ht="13" customHeight="1">
      <c r="A9" s="115"/>
      <c r="B9" s="101"/>
      <c r="C9" s="108"/>
      <c r="D9" s="106" t="s">
        <v>159</v>
      </c>
      <c r="E9" s="104"/>
    </row>
    <row r="10" spans="1:5" ht="13" customHeight="1">
      <c r="A10" s="115"/>
      <c r="B10" s="101"/>
      <c r="C10" s="109"/>
      <c r="D10" s="110" t="s">
        <v>160</v>
      </c>
      <c r="E10" s="104"/>
    </row>
    <row r="11" spans="1:5" ht="13" customHeight="1">
      <c r="B11" s="83"/>
      <c r="C11" s="111" t="s">
        <v>161</v>
      </c>
      <c r="D11" s="112" t="s">
        <v>162</v>
      </c>
      <c r="E11" s="85"/>
    </row>
    <row r="12" spans="1:5" ht="13" customHeight="1">
      <c r="B12" s="83"/>
      <c r="C12" s="113">
        <v>1</v>
      </c>
      <c r="D12" s="114" t="s">
        <v>163</v>
      </c>
      <c r="E12" s="85"/>
    </row>
    <row r="13" spans="1:5" ht="13" customHeight="1">
      <c r="B13" s="83"/>
      <c r="C13" s="113">
        <v>2</v>
      </c>
      <c r="D13" s="1" t="s">
        <v>164</v>
      </c>
      <c r="E13" s="85"/>
    </row>
    <row r="14" spans="1:5" ht="13" customHeight="1">
      <c r="B14" s="83"/>
      <c r="C14" s="21">
        <v>3</v>
      </c>
      <c r="D14" s="1" t="s">
        <v>165</v>
      </c>
      <c r="E14" s="85"/>
    </row>
    <row r="15" spans="1:5" ht="13" customHeight="1">
      <c r="B15" s="83"/>
      <c r="C15" s="21">
        <v>4</v>
      </c>
      <c r="D15" s="21" t="s">
        <v>166</v>
      </c>
      <c r="E15" s="22"/>
    </row>
    <row r="16" spans="1:5" ht="13" customHeight="1">
      <c r="B16" s="83"/>
      <c r="C16" s="21"/>
      <c r="D16" s="114" t="s">
        <v>167</v>
      </c>
      <c r="E16" s="22"/>
    </row>
    <row r="17" spans="1:5" ht="13" customHeight="1">
      <c r="A17" s="1"/>
      <c r="B17" s="20"/>
      <c r="C17" s="21" t="s">
        <v>168</v>
      </c>
      <c r="D17" s="21"/>
      <c r="E17" s="22"/>
    </row>
    <row r="18" spans="1:5" ht="13" customHeight="1">
      <c r="A18" s="1"/>
      <c r="B18" s="20"/>
      <c r="C18" s="21"/>
      <c r="D18" s="114" t="s">
        <v>169</v>
      </c>
      <c r="E18" s="22"/>
    </row>
    <row r="19" spans="1:5" ht="13" customHeight="1">
      <c r="A19" s="1"/>
      <c r="B19" s="20"/>
      <c r="C19" s="21" t="s">
        <v>170</v>
      </c>
      <c r="D19" s="21"/>
      <c r="E19" s="22"/>
    </row>
    <row r="20" spans="1:5" ht="13" customHeight="1">
      <c r="A20" s="1"/>
      <c r="B20" s="20"/>
      <c r="C20" s="21"/>
      <c r="D20" s="114" t="s">
        <v>171</v>
      </c>
      <c r="E20" s="22"/>
    </row>
    <row r="21" spans="1:5" ht="13" customHeight="1">
      <c r="A21" s="1"/>
      <c r="B21" s="20"/>
      <c r="C21" s="21" t="s">
        <v>172</v>
      </c>
      <c r="D21" s="21"/>
      <c r="E21" s="22"/>
    </row>
    <row r="22" spans="1:5" ht="13" customHeight="1">
      <c r="A22" s="1"/>
      <c r="B22" s="20"/>
      <c r="C22" s="21"/>
      <c r="D22" s="21" t="s">
        <v>173</v>
      </c>
      <c r="E22" s="22"/>
    </row>
    <row r="23" spans="1:5" ht="13" customHeight="1">
      <c r="A23" s="1"/>
      <c r="B23" s="20"/>
      <c r="C23" s="21" t="s">
        <v>174</v>
      </c>
      <c r="D23" s="21"/>
      <c r="E23" s="22"/>
    </row>
    <row r="24" spans="1:5" ht="13" customHeight="1">
      <c r="A24" s="1"/>
      <c r="B24" s="20"/>
      <c r="C24" s="114" t="s">
        <v>175</v>
      </c>
      <c r="D24" s="21"/>
      <c r="E24" s="22"/>
    </row>
    <row r="25" spans="1:5" ht="13" customHeight="1">
      <c r="A25" s="1"/>
      <c r="B25" s="20"/>
      <c r="C25" s="21"/>
      <c r="D25" s="21" t="s">
        <v>176</v>
      </c>
      <c r="E25" s="22"/>
    </row>
    <row r="26" spans="1:5" ht="13" customHeight="1">
      <c r="A26" s="1"/>
      <c r="B26" s="20"/>
      <c r="C26" s="114" t="s">
        <v>177</v>
      </c>
      <c r="D26" s="21"/>
      <c r="E26" s="22"/>
    </row>
    <row r="27" spans="1:5" ht="13" customHeight="1">
      <c r="A27" s="1"/>
      <c r="B27" s="20"/>
      <c r="C27" s="21"/>
      <c r="D27" s="21" t="s">
        <v>178</v>
      </c>
      <c r="E27" s="22"/>
    </row>
    <row r="28" spans="1:5" ht="13" customHeight="1">
      <c r="A28" s="1"/>
      <c r="B28" s="20"/>
      <c r="C28" s="114" t="s">
        <v>179</v>
      </c>
      <c r="D28" s="21"/>
      <c r="E28" s="22"/>
    </row>
    <row r="29" spans="1:5" ht="13" customHeight="1">
      <c r="A29" s="1"/>
      <c r="B29" s="20"/>
      <c r="C29" s="21" t="s">
        <v>180</v>
      </c>
      <c r="D29" s="21" t="s">
        <v>181</v>
      </c>
      <c r="E29" s="22"/>
    </row>
    <row r="30" spans="1:5" ht="13" customHeight="1">
      <c r="A30" s="1"/>
      <c r="B30" s="20"/>
      <c r="C30" s="21"/>
      <c r="D30" s="114" t="s">
        <v>182</v>
      </c>
      <c r="E30" s="22"/>
    </row>
    <row r="31" spans="1:5" ht="13" customHeight="1">
      <c r="A31" s="1"/>
      <c r="B31" s="20"/>
      <c r="C31" s="21"/>
      <c r="D31" s="114" t="s">
        <v>183</v>
      </c>
      <c r="E31" s="22"/>
    </row>
    <row r="32" spans="1:5" ht="13" customHeight="1">
      <c r="A32" s="1"/>
      <c r="B32" s="20"/>
      <c r="C32" s="21"/>
      <c r="D32" s="114" t="s">
        <v>184</v>
      </c>
      <c r="E32" s="22"/>
    </row>
    <row r="33" spans="1:5" ht="13" customHeight="1">
      <c r="A33" s="1"/>
      <c r="B33" s="20"/>
      <c r="C33" s="21"/>
      <c r="D33" s="114" t="s">
        <v>185</v>
      </c>
      <c r="E33" s="22"/>
    </row>
    <row r="34" spans="1:5" ht="13" customHeight="1">
      <c r="A34" s="1"/>
      <c r="B34" s="20"/>
      <c r="C34" s="21"/>
      <c r="D34" s="114" t="s">
        <v>186</v>
      </c>
      <c r="E34" s="22"/>
    </row>
    <row r="35" spans="1:5" ht="13" customHeight="1">
      <c r="A35" s="1"/>
      <c r="B35" s="20"/>
      <c r="C35" s="21"/>
      <c r="D35" s="114" t="s">
        <v>187</v>
      </c>
      <c r="E35" s="22"/>
    </row>
    <row r="36" spans="1:5" ht="13" customHeight="1">
      <c r="A36" s="1"/>
      <c r="B36" s="20"/>
      <c r="C36" s="111" t="s">
        <v>188</v>
      </c>
      <c r="D36" s="112" t="s">
        <v>189</v>
      </c>
      <c r="E36" s="22"/>
    </row>
    <row r="37" spans="1:5" ht="13" customHeight="1">
      <c r="A37" s="1"/>
      <c r="B37" s="20"/>
      <c r="C37" s="21"/>
      <c r="D37" s="21"/>
      <c r="E37" s="22"/>
    </row>
    <row r="38" spans="1:5" ht="13" customHeight="1">
      <c r="A38" s="1"/>
      <c r="B38" s="20"/>
      <c r="C38" s="21"/>
      <c r="D38" s="114" t="s">
        <v>190</v>
      </c>
      <c r="E38" s="22"/>
    </row>
    <row r="39" spans="1:5" ht="13" customHeight="1">
      <c r="A39" s="1"/>
      <c r="B39" s="20"/>
      <c r="C39" s="21" t="s">
        <v>191</v>
      </c>
      <c r="D39" s="21"/>
      <c r="E39" s="22"/>
    </row>
    <row r="40" spans="1:5" ht="13" customHeight="1">
      <c r="A40" s="1"/>
      <c r="B40" s="20"/>
      <c r="C40" s="21"/>
      <c r="D40" s="21" t="s">
        <v>192</v>
      </c>
      <c r="E40" s="22"/>
    </row>
    <row r="41" spans="1:5" ht="13" customHeight="1">
      <c r="A41" s="1"/>
      <c r="B41" s="20"/>
      <c r="C41" s="21" t="s">
        <v>193</v>
      </c>
      <c r="D41" s="21"/>
      <c r="E41" s="22"/>
    </row>
    <row r="42" spans="1:5" ht="13" customHeight="1">
      <c r="A42" s="1"/>
      <c r="B42" s="20"/>
      <c r="C42" s="21"/>
      <c r="D42" s="21" t="s">
        <v>194</v>
      </c>
      <c r="E42" s="22"/>
    </row>
    <row r="43" spans="1:5" ht="13" customHeight="1">
      <c r="A43" s="1"/>
      <c r="B43" s="20"/>
      <c r="C43" s="21" t="s">
        <v>195</v>
      </c>
      <c r="D43" s="21"/>
      <c r="E43" s="22"/>
    </row>
    <row r="44" spans="1:5" ht="13" customHeight="1">
      <c r="A44" s="1"/>
      <c r="B44" s="20"/>
      <c r="C44" s="21"/>
      <c r="D44" s="21" t="s">
        <v>196</v>
      </c>
      <c r="E44" s="22"/>
    </row>
    <row r="45" spans="1:5" ht="13" customHeight="1">
      <c r="A45" s="1"/>
      <c r="B45" s="20"/>
      <c r="C45" s="21" t="s">
        <v>197</v>
      </c>
      <c r="D45" s="21"/>
      <c r="E45" s="22"/>
    </row>
    <row r="46" spans="1:5" ht="13" customHeight="1">
      <c r="A46" s="1"/>
      <c r="B46" s="20"/>
      <c r="C46" s="1"/>
      <c r="D46" s="1" t="s">
        <v>198</v>
      </c>
      <c r="E46" s="22"/>
    </row>
    <row r="47" spans="1:5" ht="13" customHeight="1">
      <c r="A47" s="1"/>
      <c r="B47" s="20"/>
      <c r="C47" s="1" t="s">
        <v>199</v>
      </c>
      <c r="D47" s="1"/>
      <c r="E47" s="22"/>
    </row>
    <row r="48" spans="1:5" ht="13" customHeight="1">
      <c r="A48" s="1"/>
      <c r="B48" s="20"/>
      <c r="C48" s="1" t="s">
        <v>200</v>
      </c>
      <c r="D48" s="1"/>
      <c r="E48" s="22"/>
    </row>
    <row r="49" spans="1:5" ht="13" customHeight="1">
      <c r="A49" s="1"/>
      <c r="B49" s="20"/>
      <c r="C49" s="1" t="s">
        <v>201</v>
      </c>
      <c r="D49" s="21"/>
      <c r="E49" s="22"/>
    </row>
    <row r="50" spans="1:5" ht="13" customHeight="1">
      <c r="A50" s="1"/>
      <c r="B50" s="20"/>
      <c r="C50" s="21"/>
      <c r="D50" s="1" t="s">
        <v>202</v>
      </c>
      <c r="E50" s="22"/>
    </row>
    <row r="51" spans="1:5" ht="13" customHeight="1">
      <c r="A51" s="1"/>
      <c r="B51" s="20"/>
      <c r="C51" s="21"/>
      <c r="D51" s="21" t="s">
        <v>203</v>
      </c>
      <c r="E51" s="22"/>
    </row>
    <row r="52" spans="1:5" ht="13" customHeight="1">
      <c r="A52" s="1"/>
      <c r="B52" s="20"/>
      <c r="C52" s="89"/>
      <c r="D52" s="89" t="s">
        <v>204</v>
      </c>
      <c r="E52" s="22"/>
    </row>
    <row r="53" spans="1:5" ht="13" customHeight="1">
      <c r="A53" s="1"/>
      <c r="B53" s="20"/>
      <c r="C53" s="1"/>
      <c r="D53" s="1" t="s">
        <v>205</v>
      </c>
      <c r="E53" s="90"/>
    </row>
    <row r="54" spans="1:5" ht="13" customHeight="1">
      <c r="A54" s="1"/>
      <c r="B54" s="88"/>
      <c r="C54" s="1" t="s">
        <v>206</v>
      </c>
      <c r="D54" s="1"/>
      <c r="E54" s="85"/>
    </row>
    <row r="55" spans="1:5" ht="13" customHeight="1">
      <c r="A55" s="87"/>
      <c r="B55" s="83"/>
      <c r="C55" s="1"/>
      <c r="D55" s="1"/>
      <c r="E55" s="85"/>
    </row>
    <row r="56" spans="1:5" ht="13" customHeight="1">
      <c r="B56" s="83"/>
      <c r="C56" s="1" t="s">
        <v>207</v>
      </c>
      <c r="D56" s="1" t="s">
        <v>208</v>
      </c>
      <c r="E56" s="85"/>
    </row>
    <row r="57" spans="1:5" ht="13" customHeight="1">
      <c r="B57" s="83"/>
      <c r="C57" s="1"/>
      <c r="D57" t="s">
        <v>209</v>
      </c>
      <c r="E57" s="85"/>
    </row>
    <row r="58" spans="1:5" ht="13" customHeight="1">
      <c r="B58" s="84"/>
      <c r="C58" s="84"/>
      <c r="D58" s="84"/>
      <c r="E58" s="305"/>
    </row>
    <row r="59" spans="1:5" ht="13" customHeight="1">
      <c r="B59" s="84"/>
      <c r="C59" s="84"/>
      <c r="D59" s="84"/>
      <c r="E59" s="84"/>
    </row>
    <row r="60" spans="1:5">
      <c r="B60" s="84"/>
    </row>
    <row r="61" spans="1:5">
      <c r="B61" s="84"/>
    </row>
  </sheetData>
  <mergeCells count="1">
    <mergeCell ref="B3:E3"/>
  </mergeCells>
  <pageMargins left="0.2" right="0.2" top="0.25" bottom="0.2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5"/>
  <sheetViews>
    <sheetView topLeftCell="A19" workbookViewId="0">
      <selection activeCell="G26" sqref="G26"/>
    </sheetView>
  </sheetViews>
  <sheetFormatPr defaultRowHeight="14.5"/>
  <cols>
    <col min="1" max="1" width="10.54296875" customWidth="1"/>
    <col min="2" max="2" width="3.7265625" customWidth="1"/>
    <col min="3" max="3" width="2.7265625" customWidth="1"/>
    <col min="4" max="4" width="4" customWidth="1"/>
    <col min="5" max="5" width="40.54296875" customWidth="1"/>
    <col min="6" max="6" width="8.26953125" customWidth="1"/>
    <col min="7" max="8" width="15.7265625" customWidth="1"/>
  </cols>
  <sheetData>
    <row r="1" spans="1:8">
      <c r="A1" s="1"/>
      <c r="B1" s="26"/>
      <c r="C1" s="26"/>
      <c r="D1" s="26"/>
      <c r="E1" s="1"/>
      <c r="F1" s="1"/>
      <c r="G1" s="27"/>
      <c r="H1" s="27"/>
    </row>
    <row r="2" spans="1:8" ht="17.5">
      <c r="A2" s="28"/>
      <c r="B2" s="29" t="s">
        <v>146</v>
      </c>
      <c r="C2" s="30"/>
      <c r="D2" s="30"/>
      <c r="E2" s="31"/>
      <c r="F2" s="28"/>
      <c r="G2" s="28"/>
      <c r="H2" s="32" t="s">
        <v>20</v>
      </c>
    </row>
    <row r="3" spans="1:8" ht="17.5">
      <c r="A3" s="28"/>
      <c r="B3" s="29"/>
      <c r="C3" s="30"/>
      <c r="D3" s="30"/>
      <c r="E3" s="31"/>
      <c r="F3" s="28"/>
      <c r="G3" s="32"/>
      <c r="H3" s="32"/>
    </row>
    <row r="4" spans="1:8" ht="15.5">
      <c r="A4" s="28"/>
      <c r="B4" s="315" t="s">
        <v>487</v>
      </c>
      <c r="C4" s="315"/>
      <c r="D4" s="315"/>
      <c r="E4" s="315"/>
      <c r="F4" s="315"/>
      <c r="G4" s="315"/>
      <c r="H4" s="315"/>
    </row>
    <row r="5" spans="1:8">
      <c r="A5" s="1"/>
      <c r="B5" s="26"/>
      <c r="C5" s="26"/>
      <c r="D5" s="26"/>
      <c r="E5" s="1"/>
      <c r="F5" s="1"/>
      <c r="G5" s="27"/>
      <c r="H5" s="27"/>
    </row>
    <row r="6" spans="1:8">
      <c r="A6" s="1"/>
      <c r="B6" s="316" t="s">
        <v>21</v>
      </c>
      <c r="C6" s="318" t="s">
        <v>22</v>
      </c>
      <c r="D6" s="319"/>
      <c r="E6" s="320"/>
      <c r="F6" s="316" t="s">
        <v>23</v>
      </c>
      <c r="G6" s="33" t="s">
        <v>24</v>
      </c>
      <c r="H6" s="33" t="s">
        <v>24</v>
      </c>
    </row>
    <row r="7" spans="1:8">
      <c r="A7" s="1"/>
      <c r="B7" s="317"/>
      <c r="C7" s="321"/>
      <c r="D7" s="322"/>
      <c r="E7" s="323"/>
      <c r="F7" s="317"/>
      <c r="G7" s="34" t="s">
        <v>25</v>
      </c>
      <c r="H7" s="35" t="s">
        <v>26</v>
      </c>
    </row>
    <row r="8" spans="1:8">
      <c r="A8" s="28"/>
      <c r="B8" s="36" t="s">
        <v>27</v>
      </c>
      <c r="C8" s="312" t="s">
        <v>28</v>
      </c>
      <c r="D8" s="313"/>
      <c r="E8" s="314"/>
      <c r="F8" s="37"/>
      <c r="G8" s="38">
        <f>SUM(G9,G12:G13,G21,G29:G31)</f>
        <v>12536162</v>
      </c>
      <c r="H8" s="38">
        <f>SUM(H9,H12:H13,H21,H29:H31)</f>
        <v>6812269</v>
      </c>
    </row>
    <row r="9" spans="1:8">
      <c r="A9" s="28"/>
      <c r="B9" s="39"/>
      <c r="C9" s="40">
        <v>1</v>
      </c>
      <c r="D9" s="41" t="s">
        <v>29</v>
      </c>
      <c r="E9" s="42"/>
      <c r="F9" s="43"/>
      <c r="G9" s="38">
        <f>SUM(G10:G11)</f>
        <v>27795</v>
      </c>
      <c r="H9" s="38">
        <f>SUM(H10:H11)</f>
        <v>11153</v>
      </c>
    </row>
    <row r="10" spans="1:8">
      <c r="A10" s="28"/>
      <c r="B10" s="39"/>
      <c r="C10" s="40"/>
      <c r="D10" s="44" t="s">
        <v>30</v>
      </c>
      <c r="E10" s="45" t="s">
        <v>31</v>
      </c>
      <c r="F10" s="43"/>
      <c r="G10" s="38">
        <v>13570</v>
      </c>
      <c r="H10" s="38">
        <v>5403</v>
      </c>
    </row>
    <row r="11" spans="1:8">
      <c r="A11" s="28"/>
      <c r="B11" s="39"/>
      <c r="C11" s="40"/>
      <c r="D11" s="44" t="s">
        <v>30</v>
      </c>
      <c r="E11" s="45" t="s">
        <v>32</v>
      </c>
      <c r="F11" s="43"/>
      <c r="G11" s="38">
        <v>14225</v>
      </c>
      <c r="H11" s="38">
        <v>5750</v>
      </c>
    </row>
    <row r="12" spans="1:8">
      <c r="A12" s="28"/>
      <c r="B12" s="39"/>
      <c r="C12" s="40">
        <v>2</v>
      </c>
      <c r="D12" s="41" t="s">
        <v>33</v>
      </c>
      <c r="E12" s="42"/>
      <c r="F12" s="43"/>
      <c r="G12" s="38"/>
      <c r="H12" s="38"/>
    </row>
    <row r="13" spans="1:8">
      <c r="A13" s="28"/>
      <c r="B13" s="39"/>
      <c r="C13" s="40">
        <v>3</v>
      </c>
      <c r="D13" s="41" t="s">
        <v>34</v>
      </c>
      <c r="E13" s="42"/>
      <c r="F13" s="43"/>
      <c r="G13" s="38">
        <f>SUM(G14:G17)</f>
        <v>10312520</v>
      </c>
      <c r="H13" s="38">
        <f>SUM(H14:H17)</f>
        <v>5749046</v>
      </c>
    </row>
    <row r="14" spans="1:8">
      <c r="A14" s="28"/>
      <c r="B14" s="39"/>
      <c r="C14" s="46"/>
      <c r="D14" s="44" t="s">
        <v>30</v>
      </c>
      <c r="E14" s="45" t="s">
        <v>35</v>
      </c>
      <c r="F14" s="43"/>
      <c r="G14" s="38">
        <v>109740</v>
      </c>
      <c r="H14" s="38">
        <v>1200000</v>
      </c>
    </row>
    <row r="15" spans="1:8">
      <c r="A15" s="28"/>
      <c r="B15" s="39"/>
      <c r="C15" s="46"/>
      <c r="D15" s="44" t="s">
        <v>30</v>
      </c>
      <c r="E15" s="45" t="s">
        <v>36</v>
      </c>
      <c r="F15" s="43"/>
      <c r="G15" s="28"/>
      <c r="H15" s="28"/>
    </row>
    <row r="16" spans="1:8">
      <c r="A16" s="28"/>
      <c r="B16" s="39"/>
      <c r="C16" s="46"/>
      <c r="D16" s="44" t="s">
        <v>30</v>
      </c>
      <c r="E16" s="45" t="s">
        <v>37</v>
      </c>
      <c r="F16" s="43"/>
      <c r="G16" s="38"/>
      <c r="H16" s="38"/>
    </row>
    <row r="17" spans="1:8">
      <c r="A17" s="28"/>
      <c r="B17" s="39"/>
      <c r="C17" s="46"/>
      <c r="D17" s="44" t="s">
        <v>30</v>
      </c>
      <c r="E17" s="45" t="s">
        <v>38</v>
      </c>
      <c r="F17" s="43"/>
      <c r="G17" s="38">
        <v>10202780</v>
      </c>
      <c r="H17" s="38">
        <v>4549046</v>
      </c>
    </row>
    <row r="18" spans="1:8">
      <c r="A18" s="28"/>
      <c r="B18" s="39"/>
      <c r="C18" s="46"/>
      <c r="D18" s="44" t="s">
        <v>30</v>
      </c>
      <c r="E18" s="45" t="s">
        <v>39</v>
      </c>
      <c r="F18" s="43"/>
      <c r="G18" s="38"/>
      <c r="H18" s="38"/>
    </row>
    <row r="19" spans="1:8">
      <c r="A19" s="28"/>
      <c r="B19" s="39"/>
      <c r="C19" s="46"/>
      <c r="D19" s="44" t="s">
        <v>30</v>
      </c>
      <c r="E19" s="45" t="s">
        <v>40</v>
      </c>
      <c r="F19" s="43"/>
      <c r="G19" s="38"/>
      <c r="H19" s="38"/>
    </row>
    <row r="20" spans="1:8">
      <c r="A20" s="28"/>
      <c r="B20" s="39"/>
      <c r="C20" s="46"/>
      <c r="D20" s="44" t="s">
        <v>30</v>
      </c>
      <c r="E20" s="45"/>
      <c r="F20" s="43"/>
      <c r="G20" s="38"/>
      <c r="H20" s="38"/>
    </row>
    <row r="21" spans="1:8">
      <c r="A21" s="28"/>
      <c r="B21" s="39"/>
      <c r="C21" s="40">
        <v>4</v>
      </c>
      <c r="D21" s="41" t="s">
        <v>41</v>
      </c>
      <c r="E21" s="42"/>
      <c r="F21" s="43"/>
      <c r="G21" s="38">
        <f>SUM(G22:G28)</f>
        <v>2195847</v>
      </c>
      <c r="H21" s="38">
        <f>SUM(H22:H28)</f>
        <v>1052070</v>
      </c>
    </row>
    <row r="22" spans="1:8">
      <c r="A22" s="28"/>
      <c r="B22" s="39"/>
      <c r="C22" s="46"/>
      <c r="D22" s="44" t="s">
        <v>30</v>
      </c>
      <c r="E22" s="45" t="s">
        <v>42</v>
      </c>
      <c r="F22" s="43"/>
      <c r="G22" s="38"/>
      <c r="H22" s="38"/>
    </row>
    <row r="23" spans="1:8">
      <c r="A23" s="28"/>
      <c r="B23" s="39"/>
      <c r="C23" s="46"/>
      <c r="D23" s="44" t="s">
        <v>30</v>
      </c>
      <c r="E23" s="45" t="s">
        <v>43</v>
      </c>
      <c r="F23" s="43"/>
      <c r="G23" s="38"/>
      <c r="H23" s="38"/>
    </row>
    <row r="24" spans="1:8">
      <c r="A24" s="28"/>
      <c r="B24" s="39"/>
      <c r="C24" s="46"/>
      <c r="D24" s="44" t="s">
        <v>30</v>
      </c>
      <c r="E24" s="45" t="s">
        <v>44</v>
      </c>
      <c r="F24" s="43"/>
      <c r="G24" s="38"/>
      <c r="H24" s="38"/>
    </row>
    <row r="25" spans="1:8">
      <c r="A25" s="28"/>
      <c r="B25" s="39"/>
      <c r="C25" s="46"/>
      <c r="D25" s="44" t="s">
        <v>30</v>
      </c>
      <c r="E25" s="45" t="s">
        <v>45</v>
      </c>
      <c r="F25" s="43"/>
      <c r="G25" s="38"/>
      <c r="H25" s="38"/>
    </row>
    <row r="26" spans="1:8">
      <c r="A26" s="28"/>
      <c r="B26" s="39"/>
      <c r="C26" s="46"/>
      <c r="D26" s="44" t="s">
        <v>30</v>
      </c>
      <c r="E26" s="45" t="s">
        <v>46</v>
      </c>
      <c r="F26" s="43"/>
      <c r="G26" s="38">
        <v>2195847</v>
      </c>
      <c r="H26" s="38">
        <v>1052070</v>
      </c>
    </row>
    <row r="27" spans="1:8">
      <c r="A27" s="28"/>
      <c r="B27" s="39"/>
      <c r="C27" s="46"/>
      <c r="D27" s="44" t="s">
        <v>30</v>
      </c>
      <c r="E27" s="45" t="s">
        <v>47</v>
      </c>
      <c r="F27" s="43"/>
      <c r="G27" s="38"/>
      <c r="H27" s="38"/>
    </row>
    <row r="28" spans="1:8">
      <c r="A28" s="28"/>
      <c r="B28" s="39"/>
      <c r="C28" s="46"/>
      <c r="D28" s="44" t="s">
        <v>30</v>
      </c>
      <c r="E28" s="45"/>
      <c r="F28" s="43"/>
      <c r="G28" s="38"/>
      <c r="H28" s="38"/>
    </row>
    <row r="29" spans="1:8">
      <c r="A29" s="28"/>
      <c r="B29" s="39"/>
      <c r="C29" s="40">
        <v>5</v>
      </c>
      <c r="D29" s="41" t="s">
        <v>48</v>
      </c>
      <c r="E29" s="42"/>
      <c r="F29" s="43"/>
      <c r="G29" s="38"/>
      <c r="H29" s="38"/>
    </row>
    <row r="30" spans="1:8">
      <c r="A30" s="28"/>
      <c r="B30" s="39"/>
      <c r="C30" s="40">
        <v>6</v>
      </c>
      <c r="D30" s="41" t="s">
        <v>49</v>
      </c>
      <c r="E30" s="42"/>
      <c r="F30" s="43"/>
      <c r="G30" s="38"/>
      <c r="H30" s="38"/>
    </row>
    <row r="31" spans="1:8">
      <c r="A31" s="28"/>
      <c r="B31" s="39"/>
      <c r="C31" s="40">
        <v>7</v>
      </c>
      <c r="D31" s="41" t="s">
        <v>50</v>
      </c>
      <c r="E31" s="42"/>
      <c r="F31" s="43"/>
      <c r="G31" s="38"/>
      <c r="H31" s="38"/>
    </row>
    <row r="32" spans="1:8">
      <c r="A32" s="28"/>
      <c r="B32" s="39"/>
      <c r="C32" s="40"/>
      <c r="D32" s="44" t="s">
        <v>30</v>
      </c>
      <c r="E32" s="42" t="s">
        <v>51</v>
      </c>
      <c r="F32" s="43"/>
      <c r="G32" s="38"/>
      <c r="H32" s="38"/>
    </row>
    <row r="33" spans="1:8">
      <c r="A33" s="28"/>
      <c r="B33" s="39"/>
      <c r="C33" s="40"/>
      <c r="D33" s="44" t="s">
        <v>30</v>
      </c>
      <c r="E33" s="42"/>
      <c r="F33" s="43"/>
      <c r="G33" s="38"/>
      <c r="H33" s="38"/>
    </row>
    <row r="34" spans="1:8">
      <c r="A34" s="28"/>
      <c r="B34" s="47" t="s">
        <v>52</v>
      </c>
      <c r="C34" s="312" t="s">
        <v>53</v>
      </c>
      <c r="D34" s="313"/>
      <c r="E34" s="314"/>
      <c r="F34" s="43"/>
      <c r="G34" s="38">
        <f>SUM(G35:G36,G41:G44)</f>
        <v>50879</v>
      </c>
      <c r="H34" s="38">
        <f>SUM(H35:H36,H41:H44)</f>
        <v>50879</v>
      </c>
    </row>
    <row r="35" spans="1:8">
      <c r="A35" s="28"/>
      <c r="B35" s="39"/>
      <c r="C35" s="40">
        <v>1</v>
      </c>
      <c r="D35" s="41" t="s">
        <v>54</v>
      </c>
      <c r="E35" s="42"/>
      <c r="F35" s="43"/>
      <c r="G35" s="38"/>
      <c r="H35" s="38"/>
    </row>
    <row r="36" spans="1:8">
      <c r="A36" s="28"/>
      <c r="B36" s="39"/>
      <c r="C36" s="40">
        <v>2</v>
      </c>
      <c r="D36" s="41" t="s">
        <v>55</v>
      </c>
      <c r="E36" s="48"/>
      <c r="F36" s="43"/>
      <c r="G36" s="38">
        <f>SUM(G37:G40)</f>
        <v>50879</v>
      </c>
      <c r="H36" s="38">
        <f>SUM(H37:H40)</f>
        <v>50879</v>
      </c>
    </row>
    <row r="37" spans="1:8">
      <c r="A37" s="28"/>
      <c r="B37" s="39"/>
      <c r="C37" s="46"/>
      <c r="D37" s="44" t="s">
        <v>30</v>
      </c>
      <c r="E37" s="45" t="s">
        <v>56</v>
      </c>
      <c r="F37" s="43"/>
      <c r="G37" s="38"/>
      <c r="H37" s="38"/>
    </row>
    <row r="38" spans="1:8">
      <c r="A38" s="28"/>
      <c r="B38" s="39"/>
      <c r="C38" s="46"/>
      <c r="D38" s="44" t="s">
        <v>30</v>
      </c>
      <c r="E38" s="45" t="s">
        <v>57</v>
      </c>
      <c r="F38" s="43"/>
      <c r="G38" s="38"/>
      <c r="H38" s="38"/>
    </row>
    <row r="39" spans="1:8">
      <c r="A39" s="28"/>
      <c r="B39" s="39"/>
      <c r="C39" s="46"/>
      <c r="D39" s="44" t="s">
        <v>30</v>
      </c>
      <c r="E39" s="45" t="s">
        <v>58</v>
      </c>
      <c r="F39" s="43"/>
      <c r="G39" s="38">
        <v>50879</v>
      </c>
      <c r="H39" s="38">
        <v>50879</v>
      </c>
    </row>
    <row r="40" spans="1:8">
      <c r="A40" s="28"/>
      <c r="B40" s="39"/>
      <c r="C40" s="46"/>
      <c r="D40" s="44" t="s">
        <v>30</v>
      </c>
      <c r="E40" s="45" t="s">
        <v>59</v>
      </c>
      <c r="F40" s="43"/>
      <c r="G40" s="38"/>
      <c r="H40" s="38"/>
    </row>
    <row r="41" spans="1:8">
      <c r="A41" s="28"/>
      <c r="B41" s="39"/>
      <c r="C41" s="40">
        <v>3</v>
      </c>
      <c r="D41" s="41" t="s">
        <v>60</v>
      </c>
      <c r="E41" s="42"/>
      <c r="F41" s="43"/>
      <c r="G41" s="38"/>
      <c r="H41" s="38"/>
    </row>
    <row r="42" spans="1:8">
      <c r="A42" s="28"/>
      <c r="B42" s="39"/>
      <c r="C42" s="40">
        <v>4</v>
      </c>
      <c r="D42" s="41" t="s">
        <v>61</v>
      </c>
      <c r="E42" s="42"/>
      <c r="F42" s="43"/>
      <c r="G42" s="38"/>
      <c r="H42" s="38"/>
    </row>
    <row r="43" spans="1:8">
      <c r="A43" s="28"/>
      <c r="B43" s="39"/>
      <c r="C43" s="40">
        <v>5</v>
      </c>
      <c r="D43" s="41" t="s">
        <v>62</v>
      </c>
      <c r="E43" s="42"/>
      <c r="F43" s="43"/>
      <c r="G43" s="38"/>
      <c r="H43" s="38"/>
    </row>
    <row r="44" spans="1:8">
      <c r="A44" s="28"/>
      <c r="B44" s="39"/>
      <c r="C44" s="40">
        <v>6</v>
      </c>
      <c r="D44" s="41" t="s">
        <v>63</v>
      </c>
      <c r="E44" s="42"/>
      <c r="F44" s="43"/>
      <c r="G44" s="38"/>
      <c r="H44" s="38"/>
    </row>
    <row r="45" spans="1:8">
      <c r="A45" s="28"/>
      <c r="B45" s="43"/>
      <c r="C45" s="312" t="s">
        <v>64</v>
      </c>
      <c r="D45" s="313"/>
      <c r="E45" s="314"/>
      <c r="F45" s="43"/>
      <c r="G45" s="38">
        <f>SUM(G8,G34)</f>
        <v>12587041</v>
      </c>
      <c r="H45" s="38">
        <f>SUM(H8,H34)</f>
        <v>6863148</v>
      </c>
    </row>
  </sheetData>
  <mergeCells count="7">
    <mergeCell ref="C45:E45"/>
    <mergeCell ref="B4:H4"/>
    <mergeCell ref="B6:B7"/>
    <mergeCell ref="C6:E7"/>
    <mergeCell ref="F6:F7"/>
    <mergeCell ref="C8:E8"/>
    <mergeCell ref="C34:E34"/>
  </mergeCells>
  <pageMargins left="0.2" right="0.2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5"/>
  <sheetViews>
    <sheetView workbookViewId="0">
      <selection activeCell="G19" sqref="G19"/>
    </sheetView>
  </sheetViews>
  <sheetFormatPr defaultRowHeight="14.5"/>
  <cols>
    <col min="1" max="1" width="10.1796875" customWidth="1"/>
    <col min="2" max="2" width="3.7265625" customWidth="1"/>
    <col min="3" max="3" width="2.7265625" customWidth="1"/>
    <col min="4" max="4" width="4" customWidth="1"/>
    <col min="5" max="5" width="40.54296875" customWidth="1"/>
    <col min="6" max="6" width="8.26953125" customWidth="1"/>
    <col min="7" max="8" width="15.7265625" customWidth="1"/>
  </cols>
  <sheetData>
    <row r="1" spans="1:8">
      <c r="A1" s="1"/>
      <c r="B1" s="26"/>
      <c r="C1" s="26"/>
      <c r="D1" s="26"/>
      <c r="E1" s="1"/>
      <c r="F1" s="1"/>
      <c r="G1" s="27"/>
      <c r="H1" s="27"/>
    </row>
    <row r="2" spans="1:8" ht="17.5">
      <c r="A2" s="28"/>
      <c r="B2" s="29" t="s">
        <v>146</v>
      </c>
      <c r="C2" s="30"/>
      <c r="D2" s="30"/>
      <c r="E2" s="31"/>
      <c r="F2" s="28"/>
      <c r="G2" s="28"/>
      <c r="H2" s="32" t="s">
        <v>20</v>
      </c>
    </row>
    <row r="3" spans="1:8" ht="17.5">
      <c r="A3" s="28"/>
      <c r="B3" s="29"/>
      <c r="C3" s="30"/>
      <c r="D3" s="30"/>
      <c r="E3" s="31"/>
      <c r="F3" s="28"/>
      <c r="G3" s="32"/>
      <c r="H3" s="32"/>
    </row>
    <row r="4" spans="1:8" ht="15.5">
      <c r="A4" s="28"/>
      <c r="B4" s="315" t="s">
        <v>487</v>
      </c>
      <c r="C4" s="315"/>
      <c r="D4" s="315"/>
      <c r="E4" s="315"/>
      <c r="F4" s="315"/>
      <c r="G4" s="315"/>
      <c r="H4" s="315"/>
    </row>
    <row r="5" spans="1:8">
      <c r="A5" s="1"/>
      <c r="B5" s="26"/>
      <c r="C5" s="26"/>
      <c r="D5" s="26"/>
      <c r="E5" s="1"/>
      <c r="F5" s="1"/>
      <c r="G5" s="27"/>
      <c r="H5" s="27"/>
    </row>
    <row r="6" spans="1:8">
      <c r="A6" s="28"/>
      <c r="B6" s="316" t="s">
        <v>21</v>
      </c>
      <c r="C6" s="318" t="s">
        <v>65</v>
      </c>
      <c r="D6" s="319"/>
      <c r="E6" s="320"/>
      <c r="F6" s="316" t="s">
        <v>23</v>
      </c>
      <c r="G6" s="33" t="s">
        <v>24</v>
      </c>
      <c r="H6" s="33" t="s">
        <v>24</v>
      </c>
    </row>
    <row r="7" spans="1:8">
      <c r="A7" s="28"/>
      <c r="B7" s="317"/>
      <c r="C7" s="321"/>
      <c r="D7" s="322"/>
      <c r="E7" s="323"/>
      <c r="F7" s="317"/>
      <c r="G7" s="34" t="s">
        <v>25</v>
      </c>
      <c r="H7" s="35" t="s">
        <v>26</v>
      </c>
    </row>
    <row r="8" spans="1:8">
      <c r="A8" s="28"/>
      <c r="B8" s="47" t="s">
        <v>27</v>
      </c>
      <c r="C8" s="312" t="s">
        <v>66</v>
      </c>
      <c r="D8" s="313"/>
      <c r="E8" s="314"/>
      <c r="F8" s="43"/>
      <c r="G8" s="38">
        <f>SUM(G9:G10,G13,G24:G25)</f>
        <v>5747233</v>
      </c>
      <c r="H8" s="38">
        <f>SUM(H9:H10,H13,H24:H25)</f>
        <v>2891115</v>
      </c>
    </row>
    <row r="9" spans="1:8">
      <c r="A9" s="28"/>
      <c r="B9" s="39"/>
      <c r="C9" s="40">
        <v>1</v>
      </c>
      <c r="D9" s="41" t="s">
        <v>67</v>
      </c>
      <c r="E9" s="42"/>
      <c r="F9" s="43"/>
      <c r="G9" s="38"/>
      <c r="H9" s="38"/>
    </row>
    <row r="10" spans="1:8">
      <c r="A10" s="28"/>
      <c r="B10" s="39"/>
      <c r="C10" s="40">
        <v>2</v>
      </c>
      <c r="D10" s="41" t="s">
        <v>68</v>
      </c>
      <c r="E10" s="42"/>
      <c r="F10" s="43"/>
      <c r="G10" s="38">
        <f>SUM(G11:G12)</f>
        <v>0</v>
      </c>
      <c r="H10" s="38">
        <f>SUM(H11:H12)</f>
        <v>0</v>
      </c>
    </row>
    <row r="11" spans="1:8">
      <c r="A11" s="28"/>
      <c r="B11" s="39"/>
      <c r="C11" s="46"/>
      <c r="D11" s="44" t="s">
        <v>30</v>
      </c>
      <c r="E11" s="45" t="s">
        <v>69</v>
      </c>
      <c r="F11" s="43"/>
      <c r="G11" s="38"/>
      <c r="H11" s="38"/>
    </row>
    <row r="12" spans="1:8">
      <c r="A12" s="28"/>
      <c r="B12" s="39"/>
      <c r="C12" s="46"/>
      <c r="D12" s="44" t="s">
        <v>30</v>
      </c>
      <c r="E12" s="45" t="s">
        <v>70</v>
      </c>
      <c r="F12" s="43"/>
      <c r="G12" s="38"/>
      <c r="H12" s="38"/>
    </row>
    <row r="13" spans="1:8">
      <c r="A13" s="28"/>
      <c r="B13" s="39"/>
      <c r="C13" s="40">
        <v>3</v>
      </c>
      <c r="D13" s="41" t="s">
        <v>71</v>
      </c>
      <c r="E13" s="42"/>
      <c r="F13" s="43"/>
      <c r="G13" s="38">
        <f>SUM(G14:G23)</f>
        <v>5747233</v>
      </c>
      <c r="H13" s="38">
        <f>SUM(H14:H23)</f>
        <v>2891115</v>
      </c>
    </row>
    <row r="14" spans="1:8">
      <c r="A14" s="28"/>
      <c r="B14" s="39"/>
      <c r="C14" s="46"/>
      <c r="D14" s="44" t="s">
        <v>30</v>
      </c>
      <c r="E14" s="45" t="s">
        <v>72</v>
      </c>
      <c r="F14" s="43"/>
      <c r="G14" s="38">
        <v>5598730</v>
      </c>
      <c r="H14" s="38">
        <v>2688680</v>
      </c>
    </row>
    <row r="15" spans="1:8">
      <c r="A15" s="28"/>
      <c r="B15" s="39"/>
      <c r="C15" s="46"/>
      <c r="D15" s="44" t="s">
        <v>30</v>
      </c>
      <c r="E15" s="45" t="s">
        <v>73</v>
      </c>
      <c r="F15" s="43"/>
      <c r="G15" s="38">
        <v>45128</v>
      </c>
      <c r="H15" s="38"/>
    </row>
    <row r="16" spans="1:8">
      <c r="A16" s="28"/>
      <c r="B16" s="39"/>
      <c r="C16" s="46"/>
      <c r="D16" s="44" t="s">
        <v>30</v>
      </c>
      <c r="E16" s="45" t="s">
        <v>74</v>
      </c>
      <c r="F16" s="43"/>
      <c r="G16" s="38">
        <v>15624</v>
      </c>
      <c r="H16" s="38">
        <v>15345</v>
      </c>
    </row>
    <row r="17" spans="1:8">
      <c r="A17" s="28"/>
      <c r="B17" s="39"/>
      <c r="C17" s="46"/>
      <c r="D17" s="44" t="s">
        <v>30</v>
      </c>
      <c r="E17" s="45" t="s">
        <v>75</v>
      </c>
      <c r="F17" s="43"/>
      <c r="G17" s="38">
        <v>4600</v>
      </c>
      <c r="H17" s="38">
        <v>4500</v>
      </c>
    </row>
    <row r="18" spans="1:8">
      <c r="A18" s="28"/>
      <c r="B18" s="39"/>
      <c r="C18" s="46"/>
      <c r="D18" s="44" t="s">
        <v>30</v>
      </c>
      <c r="E18" s="45" t="s">
        <v>76</v>
      </c>
      <c r="F18" s="43"/>
      <c r="G18" s="38">
        <v>83151</v>
      </c>
      <c r="H18" s="38">
        <v>182590</v>
      </c>
    </row>
    <row r="19" spans="1:8">
      <c r="A19" s="28"/>
      <c r="B19" s="39"/>
      <c r="C19" s="46"/>
      <c r="D19" s="44" t="s">
        <v>30</v>
      </c>
      <c r="E19" s="45" t="s">
        <v>77</v>
      </c>
      <c r="F19" s="43"/>
      <c r="G19" s="38"/>
      <c r="H19" s="38"/>
    </row>
    <row r="20" spans="1:8">
      <c r="A20" s="28"/>
      <c r="B20" s="39"/>
      <c r="C20" s="46"/>
      <c r="D20" s="44" t="s">
        <v>30</v>
      </c>
      <c r="E20" s="45" t="s">
        <v>78</v>
      </c>
      <c r="F20" s="43"/>
      <c r="G20" s="38"/>
      <c r="H20" s="38"/>
    </row>
    <row r="21" spans="1:8">
      <c r="A21" s="28"/>
      <c r="B21" s="39"/>
      <c r="C21" s="46"/>
      <c r="D21" s="44" t="s">
        <v>30</v>
      </c>
      <c r="E21" s="45" t="s">
        <v>39</v>
      </c>
      <c r="F21" s="43"/>
      <c r="G21" s="38"/>
      <c r="H21" s="38"/>
    </row>
    <row r="22" spans="1:8">
      <c r="A22" s="28"/>
      <c r="B22" s="39"/>
      <c r="C22" s="46"/>
      <c r="D22" s="44" t="s">
        <v>30</v>
      </c>
      <c r="E22" s="45" t="s">
        <v>79</v>
      </c>
      <c r="F22" s="43"/>
      <c r="G22" s="38"/>
      <c r="H22" s="38"/>
    </row>
    <row r="23" spans="1:8">
      <c r="A23" s="28"/>
      <c r="B23" s="39"/>
      <c r="C23" s="46"/>
      <c r="D23" s="44" t="s">
        <v>30</v>
      </c>
      <c r="E23" s="45" t="s">
        <v>80</v>
      </c>
      <c r="F23" s="43"/>
      <c r="G23" s="38"/>
      <c r="H23" s="38"/>
    </row>
    <row r="24" spans="1:8">
      <c r="A24" s="28"/>
      <c r="B24" s="39"/>
      <c r="C24" s="40">
        <v>4</v>
      </c>
      <c r="D24" s="41" t="s">
        <v>81</v>
      </c>
      <c r="E24" s="42"/>
      <c r="F24" s="43"/>
      <c r="G24" s="38"/>
      <c r="H24" s="38"/>
    </row>
    <row r="25" spans="1:8">
      <c r="A25" s="28"/>
      <c r="B25" s="39"/>
      <c r="C25" s="40">
        <v>5</v>
      </c>
      <c r="D25" s="41" t="s">
        <v>82</v>
      </c>
      <c r="E25" s="42"/>
      <c r="F25" s="43"/>
      <c r="G25" s="38"/>
      <c r="H25" s="38"/>
    </row>
    <row r="26" spans="1:8">
      <c r="A26" s="28"/>
      <c r="B26" s="47" t="s">
        <v>52</v>
      </c>
      <c r="C26" s="312" t="s">
        <v>83</v>
      </c>
      <c r="D26" s="313"/>
      <c r="E26" s="314"/>
      <c r="F26" s="43"/>
      <c r="G26" s="38">
        <f>SUM(G27,G30:G32)</f>
        <v>0</v>
      </c>
      <c r="H26" s="38">
        <f>SUM(H27,H30:H32)</f>
        <v>0</v>
      </c>
    </row>
    <row r="27" spans="1:8">
      <c r="A27" s="28"/>
      <c r="B27" s="39"/>
      <c r="C27" s="40">
        <v>1</v>
      </c>
      <c r="D27" s="41" t="s">
        <v>84</v>
      </c>
      <c r="E27" s="48"/>
      <c r="F27" s="43"/>
      <c r="G27" s="38">
        <f>SUM(G28:G29)</f>
        <v>0</v>
      </c>
      <c r="H27" s="38">
        <f>SUM(H28:H29)</f>
        <v>0</v>
      </c>
    </row>
    <row r="28" spans="1:8">
      <c r="A28" s="28"/>
      <c r="B28" s="39"/>
      <c r="C28" s="46"/>
      <c r="D28" s="44" t="s">
        <v>30</v>
      </c>
      <c r="E28" s="45" t="s">
        <v>85</v>
      </c>
      <c r="F28" s="43"/>
      <c r="G28" s="38"/>
      <c r="H28" s="38"/>
    </row>
    <row r="29" spans="1:8">
      <c r="A29" s="28"/>
      <c r="B29" s="39"/>
      <c r="C29" s="46"/>
      <c r="D29" s="44" t="s">
        <v>30</v>
      </c>
      <c r="E29" s="45" t="s">
        <v>86</v>
      </c>
      <c r="F29" s="43"/>
      <c r="G29" s="38"/>
      <c r="H29" s="38"/>
    </row>
    <row r="30" spans="1:8">
      <c r="A30" s="28"/>
      <c r="B30" s="39"/>
      <c r="C30" s="40">
        <v>2</v>
      </c>
      <c r="D30" s="41" t="s">
        <v>87</v>
      </c>
      <c r="E30" s="42"/>
      <c r="F30" s="43"/>
      <c r="G30" s="38"/>
      <c r="H30" s="38"/>
    </row>
    <row r="31" spans="1:8">
      <c r="A31" s="28"/>
      <c r="B31" s="39"/>
      <c r="C31" s="40">
        <v>3</v>
      </c>
      <c r="D31" s="41" t="s">
        <v>81</v>
      </c>
      <c r="E31" s="42"/>
      <c r="F31" s="43"/>
      <c r="G31" s="38"/>
      <c r="H31" s="38"/>
    </row>
    <row r="32" spans="1:8">
      <c r="A32" s="28"/>
      <c r="B32" s="39"/>
      <c r="C32" s="40">
        <v>4</v>
      </c>
      <c r="D32" s="41" t="s">
        <v>88</v>
      </c>
      <c r="E32" s="42"/>
      <c r="F32" s="43"/>
      <c r="G32" s="38"/>
      <c r="H32" s="38"/>
    </row>
    <row r="33" spans="1:8">
      <c r="A33" s="28"/>
      <c r="B33" s="39"/>
      <c r="C33" s="312" t="s">
        <v>89</v>
      </c>
      <c r="D33" s="313"/>
      <c r="E33" s="314"/>
      <c r="F33" s="43"/>
      <c r="G33" s="38">
        <f>SUM(G26,G8)</f>
        <v>5747233</v>
      </c>
      <c r="H33" s="38">
        <f>SUM(H26,H8)</f>
        <v>2891115</v>
      </c>
    </row>
    <row r="34" spans="1:8">
      <c r="A34" s="28"/>
      <c r="B34" s="47" t="s">
        <v>90</v>
      </c>
      <c r="C34" s="312" t="s">
        <v>91</v>
      </c>
      <c r="D34" s="313"/>
      <c r="E34" s="314"/>
      <c r="F34" s="43"/>
      <c r="G34" s="38">
        <f>SUM(G35:G44)</f>
        <v>6839808</v>
      </c>
      <c r="H34" s="38">
        <f>SUM(H35:H44)</f>
        <v>3972033</v>
      </c>
    </row>
    <row r="35" spans="1:8">
      <c r="A35" s="28"/>
      <c r="B35" s="39"/>
      <c r="C35" s="40">
        <v>1</v>
      </c>
      <c r="D35" s="41" t="s">
        <v>92</v>
      </c>
      <c r="E35" s="42"/>
      <c r="F35" s="43"/>
      <c r="G35" s="38"/>
      <c r="H35" s="38"/>
    </row>
    <row r="36" spans="1:8">
      <c r="A36" s="28"/>
      <c r="B36" s="39"/>
      <c r="C36" s="49">
        <v>2</v>
      </c>
      <c r="D36" s="41" t="s">
        <v>93</v>
      </c>
      <c r="E36" s="42"/>
      <c r="F36" s="43"/>
      <c r="G36" s="38"/>
      <c r="H36" s="38"/>
    </row>
    <row r="37" spans="1:8">
      <c r="A37" s="28"/>
      <c r="B37" s="39"/>
      <c r="C37" s="40">
        <v>3</v>
      </c>
      <c r="D37" s="41" t="s">
        <v>94</v>
      </c>
      <c r="E37" s="42"/>
      <c r="F37" s="43"/>
      <c r="G37" s="38"/>
      <c r="H37" s="38"/>
    </row>
    <row r="38" spans="1:8">
      <c r="A38" s="28"/>
      <c r="B38" s="39"/>
      <c r="C38" s="49">
        <v>4</v>
      </c>
      <c r="D38" s="41" t="s">
        <v>95</v>
      </c>
      <c r="E38" s="42"/>
      <c r="F38" s="43"/>
      <c r="G38" s="38"/>
      <c r="H38" s="38"/>
    </row>
    <row r="39" spans="1:8">
      <c r="A39" s="28"/>
      <c r="B39" s="39"/>
      <c r="C39" s="40">
        <v>5</v>
      </c>
      <c r="D39" s="41" t="s">
        <v>96</v>
      </c>
      <c r="E39" s="42"/>
      <c r="F39" s="43"/>
      <c r="G39" s="38"/>
      <c r="H39" s="38"/>
    </row>
    <row r="40" spans="1:8">
      <c r="A40" s="28"/>
      <c r="B40" s="39"/>
      <c r="C40" s="49">
        <v>6</v>
      </c>
      <c r="D40" s="41" t="s">
        <v>97</v>
      </c>
      <c r="E40" s="42"/>
      <c r="F40" s="43"/>
      <c r="G40" s="38"/>
      <c r="H40" s="38"/>
    </row>
    <row r="41" spans="1:8">
      <c r="A41" s="28"/>
      <c r="B41" s="39"/>
      <c r="C41" s="40">
        <v>7</v>
      </c>
      <c r="D41" s="41" t="s">
        <v>98</v>
      </c>
      <c r="E41" s="42"/>
      <c r="F41" s="43"/>
      <c r="G41" s="38"/>
      <c r="H41" s="38"/>
    </row>
    <row r="42" spans="1:8">
      <c r="A42" s="28"/>
      <c r="B42" s="39"/>
      <c r="C42" s="49">
        <v>8</v>
      </c>
      <c r="D42" s="41" t="s">
        <v>99</v>
      </c>
      <c r="E42" s="42"/>
      <c r="F42" s="43"/>
      <c r="G42" s="38"/>
      <c r="H42" s="38"/>
    </row>
    <row r="43" spans="1:8">
      <c r="A43" s="28"/>
      <c r="B43" s="39"/>
      <c r="C43" s="40">
        <v>9</v>
      </c>
      <c r="D43" s="41" t="s">
        <v>100</v>
      </c>
      <c r="E43" s="42"/>
      <c r="F43" s="43"/>
      <c r="G43" s="38">
        <v>3972033</v>
      </c>
      <c r="H43" s="38">
        <v>1722724</v>
      </c>
    </row>
    <row r="44" spans="1:8">
      <c r="A44" s="28"/>
      <c r="B44" s="39"/>
      <c r="C44" s="49">
        <v>10</v>
      </c>
      <c r="D44" s="41" t="s">
        <v>101</v>
      </c>
      <c r="E44" s="42"/>
      <c r="F44" s="43"/>
      <c r="G44" s="38">
        <v>2867775</v>
      </c>
      <c r="H44" s="38">
        <v>2249309</v>
      </c>
    </row>
    <row r="45" spans="1:8">
      <c r="A45" s="28"/>
      <c r="B45" s="39"/>
      <c r="C45" s="312" t="s">
        <v>102</v>
      </c>
      <c r="D45" s="313"/>
      <c r="E45" s="314"/>
      <c r="F45" s="43"/>
      <c r="G45" s="38">
        <f>SUM(G34,G33)</f>
        <v>12587041</v>
      </c>
      <c r="H45" s="38">
        <f>SUM(H34,H33)</f>
        <v>6863148</v>
      </c>
    </row>
  </sheetData>
  <mergeCells count="9">
    <mergeCell ref="C33:E33"/>
    <mergeCell ref="C34:E34"/>
    <mergeCell ref="C45:E45"/>
    <mergeCell ref="B4:H4"/>
    <mergeCell ref="B6:B7"/>
    <mergeCell ref="C6:E7"/>
    <mergeCell ref="F6:F7"/>
    <mergeCell ref="C8:E8"/>
    <mergeCell ref="C26:E26"/>
  </mergeCells>
  <pageMargins left="0.2" right="0.2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F9" sqref="F9"/>
    </sheetView>
  </sheetViews>
  <sheetFormatPr defaultRowHeight="14.5"/>
  <cols>
    <col min="1" max="1" width="13.26953125" customWidth="1"/>
    <col min="2" max="2" width="3.7265625" customWidth="1"/>
    <col min="3" max="3" width="5.26953125" customWidth="1"/>
    <col min="4" max="4" width="2.7265625" customWidth="1"/>
    <col min="5" max="5" width="48" customWidth="1"/>
    <col min="6" max="6" width="14.81640625" customWidth="1"/>
    <col min="7" max="7" width="14" customWidth="1"/>
  </cols>
  <sheetData>
    <row r="1" spans="1:7">
      <c r="A1" s="1"/>
      <c r="B1" s="26"/>
      <c r="C1" s="26"/>
      <c r="D1" s="26"/>
      <c r="E1" s="1"/>
      <c r="F1" s="27"/>
      <c r="G1" s="27"/>
    </row>
    <row r="2" spans="1:7" ht="17.5">
      <c r="A2" s="28"/>
      <c r="B2" s="29" t="s">
        <v>147</v>
      </c>
      <c r="C2" s="29"/>
      <c r="D2" s="30"/>
      <c r="E2" s="31"/>
      <c r="F2" s="28"/>
      <c r="G2" s="32" t="s">
        <v>20</v>
      </c>
    </row>
    <row r="3" spans="1:7" ht="17.5">
      <c r="A3" s="28"/>
      <c r="B3" s="29"/>
      <c r="C3" s="29"/>
      <c r="D3" s="30"/>
      <c r="E3" s="31"/>
      <c r="F3" s="32"/>
      <c r="G3" s="50"/>
    </row>
    <row r="4" spans="1:7" ht="17.5">
      <c r="A4" s="28"/>
      <c r="B4" s="332" t="s">
        <v>488</v>
      </c>
      <c r="C4" s="332"/>
      <c r="D4" s="332"/>
      <c r="E4" s="332"/>
      <c r="F4" s="332"/>
      <c r="G4" s="332"/>
    </row>
    <row r="5" spans="1:7" ht="15.5">
      <c r="A5" s="28"/>
      <c r="B5" s="333" t="s">
        <v>103</v>
      </c>
      <c r="C5" s="333"/>
      <c r="D5" s="333"/>
      <c r="E5" s="333"/>
      <c r="F5" s="333"/>
      <c r="G5" s="333"/>
    </row>
    <row r="6" spans="1:7">
      <c r="A6" s="1"/>
      <c r="B6" s="26"/>
      <c r="C6" s="26"/>
      <c r="D6" s="26"/>
      <c r="E6" s="1"/>
      <c r="F6" s="27"/>
      <c r="G6" s="27"/>
    </row>
    <row r="7" spans="1:7">
      <c r="A7" s="28"/>
      <c r="B7" s="334" t="s">
        <v>21</v>
      </c>
      <c r="C7" s="336" t="s">
        <v>104</v>
      </c>
      <c r="D7" s="337"/>
      <c r="E7" s="338"/>
      <c r="F7" s="51" t="s">
        <v>24</v>
      </c>
      <c r="G7" s="51" t="s">
        <v>24</v>
      </c>
    </row>
    <row r="8" spans="1:7">
      <c r="A8" s="28"/>
      <c r="B8" s="335"/>
      <c r="C8" s="339"/>
      <c r="D8" s="340"/>
      <c r="E8" s="341"/>
      <c r="F8" s="52" t="s">
        <v>25</v>
      </c>
      <c r="G8" s="53" t="s">
        <v>26</v>
      </c>
    </row>
    <row r="9" spans="1:7" ht="18" customHeight="1">
      <c r="A9" s="28"/>
      <c r="B9" s="39">
        <v>1</v>
      </c>
      <c r="C9" s="327" t="s">
        <v>105</v>
      </c>
      <c r="D9" s="328"/>
      <c r="E9" s="329"/>
      <c r="F9" s="54">
        <v>59424783</v>
      </c>
      <c r="G9" s="54">
        <v>47442913</v>
      </c>
    </row>
    <row r="10" spans="1:7" ht="18" customHeight="1">
      <c r="A10" s="28"/>
      <c r="B10" s="39">
        <v>2</v>
      </c>
      <c r="C10" s="327" t="s">
        <v>106</v>
      </c>
      <c r="D10" s="328"/>
      <c r="E10" s="329"/>
      <c r="F10" s="54"/>
      <c r="G10" s="54"/>
    </row>
    <row r="11" spans="1:7" ht="18" customHeight="1">
      <c r="A11" s="28"/>
      <c r="B11" s="55">
        <v>3</v>
      </c>
      <c r="C11" s="327" t="s">
        <v>107</v>
      </c>
      <c r="D11" s="328"/>
      <c r="E11" s="329"/>
      <c r="F11" s="56"/>
      <c r="G11" s="278"/>
    </row>
    <row r="12" spans="1:7" ht="18" customHeight="1">
      <c r="A12" s="28"/>
      <c r="B12" s="55">
        <v>4</v>
      </c>
      <c r="C12" s="327" t="s">
        <v>108</v>
      </c>
      <c r="D12" s="328"/>
      <c r="E12" s="329"/>
      <c r="F12" s="56">
        <v>42415974</v>
      </c>
      <c r="G12" s="278">
        <v>35534531</v>
      </c>
    </row>
    <row r="13" spans="1:7" ht="18" customHeight="1">
      <c r="A13" s="28"/>
      <c r="B13" s="55">
        <v>5</v>
      </c>
      <c r="C13" s="327" t="s">
        <v>109</v>
      </c>
      <c r="D13" s="328"/>
      <c r="E13" s="329"/>
      <c r="F13" s="56">
        <f>SUM(F14:F15)</f>
        <v>357222</v>
      </c>
      <c r="G13" s="278">
        <f>SUM(G14:G15)</f>
        <v>763218</v>
      </c>
    </row>
    <row r="14" spans="1:7" ht="18" customHeight="1">
      <c r="A14" s="28"/>
      <c r="B14" s="55"/>
      <c r="C14" s="57"/>
      <c r="D14" s="330" t="s">
        <v>110</v>
      </c>
      <c r="E14" s="331"/>
      <c r="F14" s="56">
        <v>246000</v>
      </c>
      <c r="G14" s="278">
        <v>654000</v>
      </c>
    </row>
    <row r="15" spans="1:7" ht="18" customHeight="1">
      <c r="A15" s="28"/>
      <c r="B15" s="55"/>
      <c r="C15" s="57"/>
      <c r="D15" s="330" t="s">
        <v>111</v>
      </c>
      <c r="E15" s="331"/>
      <c r="F15" s="56">
        <v>111222</v>
      </c>
      <c r="G15" s="278">
        <v>109218</v>
      </c>
    </row>
    <row r="16" spans="1:7" ht="18" customHeight="1">
      <c r="A16" s="28"/>
      <c r="B16" s="39">
        <v>6</v>
      </c>
      <c r="C16" s="327" t="s">
        <v>112</v>
      </c>
      <c r="D16" s="328"/>
      <c r="E16" s="329"/>
      <c r="F16" s="54"/>
      <c r="G16" s="54"/>
    </row>
    <row r="17" spans="1:7" ht="18" customHeight="1">
      <c r="A17" s="28"/>
      <c r="B17" s="39">
        <v>7</v>
      </c>
      <c r="C17" s="327" t="s">
        <v>113</v>
      </c>
      <c r="D17" s="328"/>
      <c r="E17" s="329"/>
      <c r="F17" s="54">
        <v>13437837</v>
      </c>
      <c r="G17" s="54">
        <v>8573265</v>
      </c>
    </row>
    <row r="18" spans="1:7" ht="18" customHeight="1">
      <c r="A18" s="28"/>
      <c r="B18" s="39">
        <v>8</v>
      </c>
      <c r="C18" s="312" t="s">
        <v>114</v>
      </c>
      <c r="D18" s="313"/>
      <c r="E18" s="314"/>
      <c r="F18" s="54">
        <f>SUM(F12,F13,F16:F17)</f>
        <v>56211033</v>
      </c>
      <c r="G18" s="54">
        <f>SUM(G12,G13,G16:G17)</f>
        <v>44871014</v>
      </c>
    </row>
    <row r="19" spans="1:7" ht="18" customHeight="1">
      <c r="A19" s="28"/>
      <c r="B19" s="39">
        <v>9</v>
      </c>
      <c r="C19" s="324" t="s">
        <v>115</v>
      </c>
      <c r="D19" s="325"/>
      <c r="E19" s="326"/>
      <c r="F19" s="54">
        <f>F9-F18</f>
        <v>3213750</v>
      </c>
      <c r="G19" s="54">
        <f>G9-G18</f>
        <v>2571899</v>
      </c>
    </row>
    <row r="20" spans="1:7" ht="18" customHeight="1">
      <c r="A20" s="28"/>
      <c r="B20" s="39">
        <v>10</v>
      </c>
      <c r="C20" s="327" t="s">
        <v>116</v>
      </c>
      <c r="D20" s="328"/>
      <c r="E20" s="329"/>
      <c r="F20" s="54"/>
      <c r="G20" s="54"/>
    </row>
    <row r="21" spans="1:7" ht="18" customHeight="1">
      <c r="A21" s="28"/>
      <c r="B21" s="39">
        <v>11</v>
      </c>
      <c r="C21" s="327" t="s">
        <v>117</v>
      </c>
      <c r="D21" s="328"/>
      <c r="E21" s="329"/>
      <c r="F21" s="54"/>
      <c r="G21" s="54"/>
    </row>
    <row r="22" spans="1:7" ht="18" customHeight="1">
      <c r="A22" s="28"/>
      <c r="B22" s="39">
        <v>12</v>
      </c>
      <c r="C22" s="327" t="s">
        <v>118</v>
      </c>
      <c r="D22" s="328"/>
      <c r="E22" s="329"/>
      <c r="F22" s="54">
        <f>SUM(F23:F26)</f>
        <v>0</v>
      </c>
      <c r="G22" s="54">
        <f>SUM(G23:G26)</f>
        <v>0</v>
      </c>
    </row>
    <row r="23" spans="1:7" ht="18" customHeight="1">
      <c r="A23" s="28"/>
      <c r="B23" s="39"/>
      <c r="C23" s="58">
        <v>121</v>
      </c>
      <c r="D23" s="330" t="s">
        <v>119</v>
      </c>
      <c r="E23" s="331"/>
      <c r="F23" s="54"/>
      <c r="G23" s="54"/>
    </row>
    <row r="24" spans="1:7" ht="18" customHeight="1">
      <c r="A24" s="28"/>
      <c r="B24" s="39"/>
      <c r="C24" s="57">
        <v>122</v>
      </c>
      <c r="D24" s="330" t="s">
        <v>120</v>
      </c>
      <c r="E24" s="331"/>
      <c r="F24" s="54"/>
      <c r="G24" s="54"/>
    </row>
    <row r="25" spans="1:7" ht="18" customHeight="1">
      <c r="A25" s="28"/>
      <c r="B25" s="39"/>
      <c r="C25" s="57">
        <v>123</v>
      </c>
      <c r="D25" s="330" t="s">
        <v>121</v>
      </c>
      <c r="E25" s="331"/>
      <c r="F25" s="54"/>
      <c r="G25" s="54"/>
    </row>
    <row r="26" spans="1:7" ht="18" customHeight="1">
      <c r="A26" s="28"/>
      <c r="B26" s="39"/>
      <c r="C26" s="57">
        <v>124</v>
      </c>
      <c r="D26" s="330" t="s">
        <v>122</v>
      </c>
      <c r="E26" s="331"/>
      <c r="F26" s="54"/>
      <c r="G26" s="54"/>
    </row>
    <row r="27" spans="1:7" ht="18" customHeight="1">
      <c r="A27" s="28"/>
      <c r="B27" s="39">
        <v>13</v>
      </c>
      <c r="C27" s="324" t="s">
        <v>123</v>
      </c>
      <c r="D27" s="325"/>
      <c r="E27" s="326"/>
      <c r="F27" s="54">
        <f>SUM(F20:F22)</f>
        <v>0</v>
      </c>
      <c r="G27" s="54">
        <f>SUM(G20:G22)</f>
        <v>0</v>
      </c>
    </row>
    <row r="28" spans="1:7" ht="18" customHeight="1">
      <c r="A28" s="28"/>
      <c r="B28" s="39">
        <v>14</v>
      </c>
      <c r="C28" s="324" t="s">
        <v>124</v>
      </c>
      <c r="D28" s="325"/>
      <c r="E28" s="326"/>
      <c r="F28" s="54">
        <f>F19+F27</f>
        <v>3213750</v>
      </c>
      <c r="G28" s="54">
        <f>G19+G27</f>
        <v>2571899</v>
      </c>
    </row>
    <row r="29" spans="1:7" ht="18" customHeight="1">
      <c r="A29" s="28"/>
      <c r="B29" s="39">
        <v>15</v>
      </c>
      <c r="C29" s="324" t="s">
        <v>151</v>
      </c>
      <c r="D29" s="325"/>
      <c r="E29" s="326"/>
      <c r="F29" s="54">
        <v>246000</v>
      </c>
      <c r="G29" s="54">
        <v>654000</v>
      </c>
    </row>
    <row r="30" spans="1:7" ht="18" customHeight="1">
      <c r="A30" s="28"/>
      <c r="B30" s="39">
        <v>16</v>
      </c>
      <c r="C30" s="95" t="s">
        <v>125</v>
      </c>
      <c r="D30" s="96"/>
      <c r="E30" s="97"/>
      <c r="F30" s="54">
        <v>345975</v>
      </c>
      <c r="G30" s="54">
        <v>322590</v>
      </c>
    </row>
    <row r="31" spans="1:7" ht="18" customHeight="1">
      <c r="A31" s="28"/>
      <c r="B31" s="39">
        <v>17</v>
      </c>
      <c r="C31" s="324" t="s">
        <v>152</v>
      </c>
      <c r="D31" s="325"/>
      <c r="E31" s="326"/>
      <c r="F31" s="54">
        <f>F28-F30</f>
        <v>2867775</v>
      </c>
      <c r="G31" s="54">
        <f>G28-G30</f>
        <v>2249309</v>
      </c>
    </row>
    <row r="32" spans="1:7" ht="18" customHeight="1">
      <c r="B32" s="39">
        <v>18</v>
      </c>
      <c r="C32" s="327" t="s">
        <v>126</v>
      </c>
      <c r="D32" s="328"/>
      <c r="E32" s="329"/>
      <c r="F32" s="54"/>
      <c r="G32" s="54"/>
    </row>
  </sheetData>
  <mergeCells count="27">
    <mergeCell ref="C10:E10"/>
    <mergeCell ref="B4:G4"/>
    <mergeCell ref="B5:G5"/>
    <mergeCell ref="B7:B8"/>
    <mergeCell ref="C7:E8"/>
    <mergeCell ref="C9:E9"/>
    <mergeCell ref="C22:E22"/>
    <mergeCell ref="C11:E11"/>
    <mergeCell ref="C12:E12"/>
    <mergeCell ref="C13:E13"/>
    <mergeCell ref="D14:E14"/>
    <mergeCell ref="D15:E15"/>
    <mergeCell ref="C16:E16"/>
    <mergeCell ref="C17:E17"/>
    <mergeCell ref="C18:E18"/>
    <mergeCell ref="C19:E19"/>
    <mergeCell ref="C20:E20"/>
    <mergeCell ref="C21:E21"/>
    <mergeCell ref="C31:E31"/>
    <mergeCell ref="C32:E32"/>
    <mergeCell ref="D23:E23"/>
    <mergeCell ref="D24:E24"/>
    <mergeCell ref="D25:E25"/>
    <mergeCell ref="D26:E26"/>
    <mergeCell ref="C27:E27"/>
    <mergeCell ref="C28:E28"/>
    <mergeCell ref="C29:E29"/>
  </mergeCells>
  <pageMargins left="0.2" right="0.2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C2:G30"/>
  <sheetViews>
    <sheetView workbookViewId="0">
      <selection activeCell="H14" sqref="H14"/>
    </sheetView>
  </sheetViews>
  <sheetFormatPr defaultRowHeight="14.5"/>
  <cols>
    <col min="1" max="2" width="4" customWidth="1"/>
    <col min="3" max="3" width="3.54296875" customWidth="1"/>
    <col min="4" max="4" width="54" customWidth="1"/>
    <col min="5" max="5" width="11" customWidth="1"/>
    <col min="6" max="6" width="12.453125" customWidth="1"/>
    <col min="8" max="8" width="8.81640625" bestFit="1" customWidth="1"/>
  </cols>
  <sheetData>
    <row r="2" spans="3:7" ht="15.5">
      <c r="C2" s="29" t="s">
        <v>146</v>
      </c>
      <c r="F2" s="280" t="s">
        <v>450</v>
      </c>
    </row>
    <row r="4" spans="3:7" ht="17.5">
      <c r="D4" s="281" t="s">
        <v>489</v>
      </c>
    </row>
    <row r="5" spans="3:7" ht="15" thickBot="1">
      <c r="D5" s="87"/>
    </row>
    <row r="6" spans="3:7">
      <c r="C6" s="282" t="s">
        <v>21</v>
      </c>
      <c r="D6" s="283" t="s">
        <v>451</v>
      </c>
      <c r="E6" s="282" t="s">
        <v>452</v>
      </c>
      <c r="F6" s="284" t="s">
        <v>24</v>
      </c>
    </row>
    <row r="7" spans="3:7" ht="15" thickBot="1">
      <c r="C7" s="285"/>
      <c r="D7" s="286"/>
      <c r="E7" s="285" t="s">
        <v>25</v>
      </c>
      <c r="F7" s="287" t="s">
        <v>453</v>
      </c>
    </row>
    <row r="8" spans="3:7">
      <c r="C8" s="288"/>
      <c r="D8" s="289" t="s">
        <v>454</v>
      </c>
      <c r="E8" s="160"/>
      <c r="F8" s="290"/>
    </row>
    <row r="9" spans="3:7">
      <c r="C9" s="291"/>
      <c r="D9" s="268" t="s">
        <v>455</v>
      </c>
      <c r="E9" s="124">
        <v>72400000</v>
      </c>
      <c r="F9" s="124">
        <v>56309104</v>
      </c>
    </row>
    <row r="10" spans="3:7">
      <c r="C10" s="291"/>
      <c r="D10" s="268" t="s">
        <v>490</v>
      </c>
      <c r="E10" s="124">
        <v>71937944</v>
      </c>
      <c r="F10" s="124">
        <v>56080766</v>
      </c>
    </row>
    <row r="11" spans="3:7">
      <c r="C11" s="291"/>
      <c r="D11" s="268" t="s">
        <v>456</v>
      </c>
      <c r="E11" s="124"/>
      <c r="F11" s="124"/>
    </row>
    <row r="12" spans="3:7">
      <c r="C12" s="291"/>
      <c r="D12" s="268" t="s">
        <v>457</v>
      </c>
      <c r="E12" s="124"/>
      <c r="F12" s="124"/>
    </row>
    <row r="13" spans="3:7">
      <c r="C13" s="291"/>
      <c r="D13" s="268" t="s">
        <v>458</v>
      </c>
      <c r="E13" s="124">
        <v>445414</v>
      </c>
      <c r="F13" s="124">
        <v>278080</v>
      </c>
      <c r="G13" s="296"/>
    </row>
    <row r="14" spans="3:7">
      <c r="C14" s="291"/>
      <c r="D14" s="268" t="s">
        <v>459</v>
      </c>
      <c r="E14" s="124"/>
      <c r="F14" s="292"/>
    </row>
    <row r="15" spans="3:7">
      <c r="C15" s="291"/>
      <c r="D15" s="223" t="s">
        <v>460</v>
      </c>
      <c r="E15" s="124"/>
      <c r="F15" s="292"/>
    </row>
    <row r="16" spans="3:7">
      <c r="C16" s="291"/>
      <c r="D16" s="268" t="s">
        <v>461</v>
      </c>
      <c r="E16" s="124"/>
      <c r="F16" s="292"/>
    </row>
    <row r="17" spans="3:6">
      <c r="C17" s="291"/>
      <c r="D17" s="268" t="s">
        <v>462</v>
      </c>
      <c r="E17" s="124"/>
      <c r="F17" s="292"/>
    </row>
    <row r="18" spans="3:6">
      <c r="C18" s="291"/>
      <c r="D18" s="268" t="s">
        <v>463</v>
      </c>
      <c r="E18" s="124"/>
      <c r="F18" s="292"/>
    </row>
    <row r="19" spans="3:6">
      <c r="C19" s="291"/>
      <c r="D19" s="268" t="s">
        <v>464</v>
      </c>
      <c r="E19" s="124"/>
      <c r="F19" s="292"/>
    </row>
    <row r="20" spans="3:6">
      <c r="C20" s="291"/>
      <c r="D20" s="268" t="s">
        <v>465</v>
      </c>
      <c r="E20" s="124"/>
      <c r="F20" s="292"/>
    </row>
    <row r="21" spans="3:6">
      <c r="C21" s="291"/>
      <c r="D21" s="268" t="s">
        <v>466</v>
      </c>
      <c r="E21" s="124"/>
      <c r="F21" s="292"/>
    </row>
    <row r="22" spans="3:6">
      <c r="C22" s="291"/>
      <c r="D22" s="223" t="s">
        <v>467</v>
      </c>
      <c r="E22" s="124"/>
      <c r="F22" s="292"/>
    </row>
    <row r="23" spans="3:6">
      <c r="C23" s="291"/>
      <c r="D23" s="268" t="s">
        <v>468</v>
      </c>
      <c r="E23" s="124"/>
      <c r="F23" s="292"/>
    </row>
    <row r="24" spans="3:6">
      <c r="C24" s="291"/>
      <c r="D24" s="268" t="s">
        <v>469</v>
      </c>
      <c r="E24" s="124"/>
      <c r="F24" s="292"/>
    </row>
    <row r="25" spans="3:6">
      <c r="C25" s="291"/>
      <c r="D25" s="268" t="s">
        <v>470</v>
      </c>
      <c r="E25" s="124"/>
      <c r="F25" s="292"/>
    </row>
    <row r="26" spans="3:6">
      <c r="C26" s="291"/>
      <c r="D26" s="268" t="s">
        <v>471</v>
      </c>
      <c r="E26" s="124"/>
      <c r="F26" s="292"/>
    </row>
    <row r="27" spans="3:6">
      <c r="C27" s="291"/>
      <c r="D27" s="268" t="s">
        <v>472</v>
      </c>
      <c r="E27" s="124"/>
      <c r="F27" s="292"/>
    </row>
    <row r="28" spans="3:6">
      <c r="C28" s="291"/>
      <c r="D28" s="223" t="s">
        <v>473</v>
      </c>
      <c r="E28" s="124">
        <f>E30-E29</f>
        <v>16642</v>
      </c>
      <c r="F28" s="124">
        <f>F30-F29</f>
        <v>-49742</v>
      </c>
    </row>
    <row r="29" spans="3:6">
      <c r="C29" s="291"/>
      <c r="D29" s="223" t="s">
        <v>474</v>
      </c>
      <c r="E29" s="124">
        <v>11153</v>
      </c>
      <c r="F29" s="124">
        <v>60895</v>
      </c>
    </row>
    <row r="30" spans="3:6" ht="15" thickBot="1">
      <c r="C30" s="293"/>
      <c r="D30" s="294" t="s">
        <v>475</v>
      </c>
      <c r="E30" s="295">
        <v>27795</v>
      </c>
      <c r="F30" s="295">
        <v>11153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G17" sqref="G17"/>
    </sheetView>
  </sheetViews>
  <sheetFormatPr defaultRowHeight="14.5"/>
  <cols>
    <col min="1" max="1" width="2.81640625" customWidth="1"/>
    <col min="2" max="2" width="32.1796875" customWidth="1"/>
    <col min="3" max="3" width="14.81640625" bestFit="1" customWidth="1"/>
    <col min="4" max="4" width="13" customWidth="1"/>
    <col min="5" max="5" width="14" bestFit="1" customWidth="1"/>
    <col min="6" max="6" width="17.1796875" customWidth="1"/>
    <col min="7" max="7" width="18.1796875" bestFit="1" customWidth="1"/>
    <col min="8" max="8" width="12.26953125" customWidth="1"/>
  </cols>
  <sheetData>
    <row r="1" spans="1:8" ht="15.5">
      <c r="B1" s="29" t="s">
        <v>146</v>
      </c>
      <c r="G1" s="28"/>
      <c r="H1" s="32" t="s">
        <v>20</v>
      </c>
    </row>
    <row r="3" spans="1:8" ht="15.5">
      <c r="A3" s="342" t="s">
        <v>491</v>
      </c>
      <c r="B3" s="342"/>
      <c r="C3" s="342"/>
      <c r="D3" s="342"/>
      <c r="E3" s="342"/>
      <c r="F3" s="342"/>
      <c r="G3" s="342"/>
      <c r="H3" s="342"/>
    </row>
    <row r="5" spans="1:8">
      <c r="B5" s="60" t="s">
        <v>127</v>
      </c>
      <c r="G5" s="61"/>
    </row>
    <row r="6" spans="1:8" ht="15" thickBot="1"/>
    <row r="7" spans="1:8" ht="15" thickTop="1">
      <c r="A7" s="62"/>
      <c r="B7" s="63"/>
      <c r="C7" s="63" t="s">
        <v>94</v>
      </c>
      <c r="D7" s="63" t="s">
        <v>95</v>
      </c>
      <c r="E7" s="64" t="s">
        <v>128</v>
      </c>
      <c r="F7" s="64" t="s">
        <v>129</v>
      </c>
      <c r="G7" s="63" t="s">
        <v>130</v>
      </c>
      <c r="H7" s="65" t="s">
        <v>131</v>
      </c>
    </row>
    <row r="8" spans="1:8">
      <c r="A8" s="66" t="s">
        <v>27</v>
      </c>
      <c r="B8" s="67" t="s">
        <v>153</v>
      </c>
      <c r="C8" s="68"/>
      <c r="D8" s="68"/>
      <c r="E8" s="68"/>
      <c r="F8" s="68"/>
      <c r="G8" s="68">
        <v>1722724</v>
      </c>
      <c r="H8" s="69">
        <f>SUM(C8:G8)</f>
        <v>1722724</v>
      </c>
    </row>
    <row r="9" spans="1:8">
      <c r="A9" s="70" t="s">
        <v>132</v>
      </c>
      <c r="B9" s="71" t="s">
        <v>133</v>
      </c>
      <c r="C9" s="68"/>
      <c r="D9" s="68"/>
      <c r="E9" s="68"/>
      <c r="F9" s="68"/>
      <c r="G9" s="68"/>
      <c r="H9" s="69">
        <f t="shared" ref="H9:H14" si="0">SUM(C9:G9)</f>
        <v>0</v>
      </c>
    </row>
    <row r="10" spans="1:8">
      <c r="A10" s="66" t="s">
        <v>134</v>
      </c>
      <c r="B10" s="67" t="s">
        <v>135</v>
      </c>
      <c r="C10" s="68"/>
      <c r="D10" s="68"/>
      <c r="E10" s="68"/>
      <c r="F10" s="68"/>
      <c r="G10" s="68"/>
      <c r="H10" s="69">
        <f t="shared" si="0"/>
        <v>0</v>
      </c>
    </row>
    <row r="11" spans="1:8">
      <c r="A11" s="72">
        <v>1</v>
      </c>
      <c r="B11" s="73" t="s">
        <v>136</v>
      </c>
      <c r="C11" s="74"/>
      <c r="D11" s="74"/>
      <c r="E11" s="74"/>
      <c r="F11" s="74"/>
      <c r="G11" s="74">
        <v>2249309</v>
      </c>
      <c r="H11" s="69">
        <f t="shared" si="0"/>
        <v>2249309</v>
      </c>
    </row>
    <row r="12" spans="1:8">
      <c r="A12" s="72">
        <v>2</v>
      </c>
      <c r="B12" s="73" t="s">
        <v>137</v>
      </c>
      <c r="C12" s="74"/>
      <c r="D12" s="74"/>
      <c r="E12" s="74"/>
      <c r="F12" s="74"/>
      <c r="G12" s="74"/>
      <c r="H12" s="69">
        <f t="shared" si="0"/>
        <v>0</v>
      </c>
    </row>
    <row r="13" spans="1:8">
      <c r="A13" s="72">
        <v>3</v>
      </c>
      <c r="B13" s="73" t="s">
        <v>138</v>
      </c>
      <c r="C13" s="74"/>
      <c r="D13" s="74"/>
      <c r="E13" s="74"/>
      <c r="F13" s="74"/>
      <c r="G13" s="74"/>
      <c r="H13" s="69">
        <f t="shared" si="0"/>
        <v>0</v>
      </c>
    </row>
    <row r="14" spans="1:8">
      <c r="A14" s="72">
        <v>4</v>
      </c>
      <c r="B14" s="73" t="s">
        <v>139</v>
      </c>
      <c r="C14" s="74"/>
      <c r="D14" s="74"/>
      <c r="E14" s="74"/>
      <c r="F14" s="74"/>
      <c r="G14" s="74"/>
      <c r="H14" s="69">
        <f t="shared" si="0"/>
        <v>0</v>
      </c>
    </row>
    <row r="15" spans="1:8">
      <c r="A15" s="66" t="s">
        <v>52</v>
      </c>
      <c r="B15" s="67" t="s">
        <v>476</v>
      </c>
      <c r="C15" s="74">
        <f t="shared" ref="C15:H15" si="1">SUM(C8:C14)</f>
        <v>0</v>
      </c>
      <c r="D15" s="74">
        <f t="shared" si="1"/>
        <v>0</v>
      </c>
      <c r="E15" s="74">
        <f t="shared" si="1"/>
        <v>0</v>
      </c>
      <c r="F15" s="74">
        <f t="shared" si="1"/>
        <v>0</v>
      </c>
      <c r="G15" s="74">
        <f t="shared" si="1"/>
        <v>3972033</v>
      </c>
      <c r="H15" s="75">
        <f t="shared" si="1"/>
        <v>3972033</v>
      </c>
    </row>
    <row r="16" spans="1:8">
      <c r="A16" s="70">
        <v>1</v>
      </c>
      <c r="B16" s="73" t="s">
        <v>136</v>
      </c>
      <c r="C16" s="74"/>
      <c r="D16" s="74"/>
      <c r="E16" s="74"/>
      <c r="F16" s="74"/>
      <c r="G16" s="74">
        <v>2867775</v>
      </c>
      <c r="H16" s="75">
        <f>SUM(C16:G16)</f>
        <v>2867775</v>
      </c>
    </row>
    <row r="17" spans="1:8">
      <c r="A17" s="70">
        <v>2</v>
      </c>
      <c r="B17" s="73" t="s">
        <v>137</v>
      </c>
      <c r="C17" s="74"/>
      <c r="D17" s="74"/>
      <c r="E17" s="74"/>
      <c r="F17" s="74"/>
      <c r="G17" s="74"/>
      <c r="H17" s="75"/>
    </row>
    <row r="18" spans="1:8">
      <c r="A18" s="70">
        <v>3</v>
      </c>
      <c r="B18" s="73" t="s">
        <v>140</v>
      </c>
      <c r="C18" s="74"/>
      <c r="D18" s="74"/>
      <c r="E18" s="74"/>
      <c r="F18" s="74"/>
      <c r="G18" s="74"/>
      <c r="H18" s="75"/>
    </row>
    <row r="19" spans="1:8">
      <c r="A19" s="70">
        <v>4</v>
      </c>
      <c r="B19" s="73" t="s">
        <v>141</v>
      </c>
      <c r="C19" s="74"/>
      <c r="D19" s="74"/>
      <c r="E19" s="74"/>
      <c r="F19" s="74"/>
      <c r="G19" s="74"/>
      <c r="H19" s="75"/>
    </row>
    <row r="20" spans="1:8" ht="15" thickBot="1">
      <c r="A20" s="76" t="s">
        <v>90</v>
      </c>
      <c r="B20" s="77" t="s">
        <v>492</v>
      </c>
      <c r="C20" s="78">
        <f t="shared" ref="C20:H20" si="2">SUM(C15:C19)</f>
        <v>0</v>
      </c>
      <c r="D20" s="78">
        <f t="shared" si="2"/>
        <v>0</v>
      </c>
      <c r="E20" s="78">
        <f t="shared" si="2"/>
        <v>0</v>
      </c>
      <c r="F20" s="78">
        <f t="shared" si="2"/>
        <v>0</v>
      </c>
      <c r="G20" s="78">
        <f t="shared" si="2"/>
        <v>6839808</v>
      </c>
      <c r="H20" s="79">
        <f t="shared" si="2"/>
        <v>6839808</v>
      </c>
    </row>
    <row r="21" spans="1:8" ht="15" thickTop="1"/>
  </sheetData>
  <mergeCells count="1">
    <mergeCell ref="A3:H3"/>
  </mergeCells>
  <pageMargins left="0.7" right="0.2" top="0.75" bottom="0.75" header="0.3" footer="0.3"/>
  <pageSetup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51"/>
  <sheetViews>
    <sheetView workbookViewId="0">
      <selection activeCell="F41" sqref="F41"/>
    </sheetView>
  </sheetViews>
  <sheetFormatPr defaultRowHeight="14.5"/>
  <cols>
    <col min="1" max="1" width="65.7265625" customWidth="1"/>
    <col min="2" max="3" width="0" hidden="1" customWidth="1"/>
    <col min="4" max="4" width="13" customWidth="1"/>
    <col min="5" max="5" width="0.1796875" customWidth="1"/>
    <col min="6" max="6" width="14.453125" customWidth="1"/>
  </cols>
  <sheetData>
    <row r="1" spans="1:6">
      <c r="A1" s="116" t="s">
        <v>477</v>
      </c>
    </row>
    <row r="2" spans="1:6">
      <c r="A2" s="116" t="s">
        <v>258</v>
      </c>
    </row>
    <row r="3" spans="1:6">
      <c r="A3" s="116" t="s">
        <v>259</v>
      </c>
      <c r="D3" s="80"/>
      <c r="E3" s="81"/>
      <c r="F3" s="82"/>
    </row>
    <row r="4" spans="1:6">
      <c r="A4" s="116" t="s">
        <v>260</v>
      </c>
      <c r="D4" s="91"/>
      <c r="E4" s="92"/>
      <c r="F4" s="93"/>
    </row>
    <row r="5" spans="1:6">
      <c r="E5" s="84"/>
      <c r="F5" s="84"/>
    </row>
    <row r="6" spans="1:6">
      <c r="A6" s="117" t="s">
        <v>210</v>
      </c>
      <c r="B6" s="118"/>
      <c r="C6" s="119"/>
      <c r="D6" s="120" t="s">
        <v>211</v>
      </c>
      <c r="F6" s="121" t="s">
        <v>212</v>
      </c>
    </row>
    <row r="7" spans="1:6">
      <c r="A7" s="122" t="s">
        <v>213</v>
      </c>
      <c r="B7" s="118"/>
      <c r="C7" s="118"/>
      <c r="D7" s="54">
        <v>59424783</v>
      </c>
      <c r="E7" s="124">
        <v>19198216</v>
      </c>
      <c r="F7" s="54">
        <v>59424783</v>
      </c>
    </row>
    <row r="8" spans="1:6">
      <c r="A8" s="125" t="s">
        <v>214</v>
      </c>
      <c r="B8" s="118"/>
      <c r="C8" s="118"/>
      <c r="D8" s="54">
        <v>56211033</v>
      </c>
      <c r="E8" s="124"/>
      <c r="F8" s="54">
        <v>56211033</v>
      </c>
    </row>
    <row r="9" spans="1:6">
      <c r="A9" s="125" t="s">
        <v>215</v>
      </c>
      <c r="B9" s="118"/>
      <c r="C9" s="118"/>
      <c r="D9" s="126"/>
      <c r="E9" s="124"/>
      <c r="F9" s="123">
        <f>SUM(F10:F28)</f>
        <v>246000</v>
      </c>
    </row>
    <row r="10" spans="1:6">
      <c r="A10" s="125" t="s">
        <v>216</v>
      </c>
      <c r="B10" s="118"/>
      <c r="C10" s="118"/>
      <c r="D10" s="126"/>
      <c r="E10" s="124"/>
      <c r="F10" s="123">
        <v>0</v>
      </c>
    </row>
    <row r="11" spans="1:6">
      <c r="A11" s="125" t="s">
        <v>217</v>
      </c>
      <c r="B11" s="118"/>
      <c r="C11" s="118"/>
      <c r="D11" s="126"/>
      <c r="E11" s="124"/>
      <c r="F11" s="123">
        <v>0</v>
      </c>
    </row>
    <row r="12" spans="1:6">
      <c r="A12" s="125" t="s">
        <v>218</v>
      </c>
      <c r="B12" s="118"/>
      <c r="C12" s="118"/>
      <c r="D12" s="126"/>
      <c r="E12" s="124"/>
      <c r="F12" s="123">
        <v>0</v>
      </c>
    </row>
    <row r="13" spans="1:6">
      <c r="A13" s="127" t="s">
        <v>219</v>
      </c>
      <c r="B13" s="128"/>
      <c r="C13" s="118"/>
      <c r="D13" s="126"/>
      <c r="E13" s="124"/>
      <c r="F13" s="123">
        <v>0</v>
      </c>
    </row>
    <row r="14" spans="1:6">
      <c r="A14" s="127" t="s">
        <v>220</v>
      </c>
      <c r="B14" s="128"/>
      <c r="C14" s="118"/>
      <c r="D14" s="126"/>
      <c r="E14" s="124"/>
      <c r="F14" s="123">
        <v>0</v>
      </c>
    </row>
    <row r="15" spans="1:6">
      <c r="A15" s="127" t="s">
        <v>221</v>
      </c>
      <c r="B15" s="128"/>
      <c r="C15" s="118"/>
      <c r="D15" s="126"/>
      <c r="E15" s="124"/>
      <c r="F15" s="123">
        <v>0</v>
      </c>
    </row>
    <row r="16" spans="1:6">
      <c r="A16" s="127" t="s">
        <v>222</v>
      </c>
      <c r="B16" s="128"/>
      <c r="C16" s="118"/>
      <c r="D16" s="126"/>
      <c r="E16" s="124"/>
      <c r="F16" s="123">
        <v>0</v>
      </c>
    </row>
    <row r="17" spans="1:6">
      <c r="A17" s="127" t="s">
        <v>223</v>
      </c>
      <c r="B17" s="128"/>
      <c r="C17" s="118"/>
      <c r="D17" s="126"/>
      <c r="E17" s="124"/>
      <c r="F17" s="129">
        <v>0</v>
      </c>
    </row>
    <row r="18" spans="1:6">
      <c r="A18" s="127" t="s">
        <v>224</v>
      </c>
      <c r="B18" s="128"/>
      <c r="C18" s="118"/>
      <c r="D18" s="126"/>
      <c r="E18" s="124"/>
      <c r="F18" s="123">
        <v>0</v>
      </c>
    </row>
    <row r="19" spans="1:6">
      <c r="A19" s="127" t="s">
        <v>225</v>
      </c>
      <c r="B19" s="128"/>
      <c r="C19" s="118"/>
      <c r="D19" s="126"/>
      <c r="E19" s="124"/>
      <c r="F19" s="123">
        <v>0</v>
      </c>
    </row>
    <row r="20" spans="1:6">
      <c r="A20" s="127" t="s">
        <v>226</v>
      </c>
      <c r="B20" s="128"/>
      <c r="C20" s="118"/>
      <c r="D20" s="126"/>
      <c r="E20" s="124"/>
      <c r="F20" s="123">
        <v>0</v>
      </c>
    </row>
    <row r="21" spans="1:6">
      <c r="A21" s="127" t="s">
        <v>227</v>
      </c>
      <c r="B21" s="128"/>
      <c r="C21" s="118"/>
      <c r="D21" s="126"/>
      <c r="E21" s="124"/>
      <c r="F21" s="123">
        <v>0</v>
      </c>
    </row>
    <row r="22" spans="1:6">
      <c r="A22" s="127" t="s">
        <v>228</v>
      </c>
      <c r="B22" s="128"/>
      <c r="C22" s="118"/>
      <c r="D22" s="126"/>
      <c r="E22" s="124"/>
      <c r="F22" s="123">
        <v>0</v>
      </c>
    </row>
    <row r="23" spans="1:6">
      <c r="A23" s="127" t="s">
        <v>229</v>
      </c>
      <c r="B23" s="128"/>
      <c r="C23" s="118"/>
      <c r="D23" s="126"/>
      <c r="E23" s="124"/>
      <c r="F23" s="123">
        <v>0</v>
      </c>
    </row>
    <row r="24" spans="1:6">
      <c r="A24" s="127" t="s">
        <v>230</v>
      </c>
      <c r="B24" s="128"/>
      <c r="C24" s="118"/>
      <c r="D24" s="126"/>
      <c r="E24" s="124"/>
      <c r="F24" s="123">
        <v>246000</v>
      </c>
    </row>
    <row r="25" spans="1:6">
      <c r="A25" s="127" t="s">
        <v>231</v>
      </c>
      <c r="B25" s="128"/>
      <c r="C25" s="118"/>
      <c r="D25" s="126"/>
      <c r="E25" s="124"/>
      <c r="F25" s="123">
        <v>0</v>
      </c>
    </row>
    <row r="26" spans="1:6">
      <c r="A26" s="127" t="s">
        <v>232</v>
      </c>
      <c r="B26" s="128"/>
      <c r="C26" s="118"/>
      <c r="D26" s="126"/>
      <c r="E26" s="124"/>
      <c r="F26" s="123">
        <v>0</v>
      </c>
    </row>
    <row r="27" spans="1:6">
      <c r="A27" s="127" t="s">
        <v>233</v>
      </c>
      <c r="B27" s="128"/>
      <c r="C27" s="118"/>
      <c r="D27" s="126"/>
      <c r="E27" s="124"/>
      <c r="F27" s="123"/>
    </row>
    <row r="28" spans="1:6">
      <c r="A28" s="127" t="s">
        <v>234</v>
      </c>
      <c r="B28" s="128"/>
      <c r="C28" s="118"/>
      <c r="D28" s="130"/>
      <c r="E28" s="131"/>
      <c r="F28" s="123"/>
    </row>
    <row r="29" spans="1:6">
      <c r="A29" s="132" t="s">
        <v>235</v>
      </c>
      <c r="B29" s="128"/>
      <c r="C29" s="133"/>
      <c r="D29" s="123">
        <f>D31-D30</f>
        <v>3213750</v>
      </c>
      <c r="E29" s="84"/>
      <c r="F29" s="123">
        <v>0</v>
      </c>
    </row>
    <row r="30" spans="1:6">
      <c r="A30" s="132" t="s">
        <v>236</v>
      </c>
      <c r="B30" s="128"/>
      <c r="C30" s="118"/>
      <c r="D30" s="134">
        <v>0</v>
      </c>
      <c r="E30" s="135"/>
      <c r="F30" s="123">
        <v>0</v>
      </c>
    </row>
    <row r="31" spans="1:6">
      <c r="A31" s="132" t="s">
        <v>237</v>
      </c>
      <c r="B31" s="128"/>
      <c r="C31" s="118"/>
      <c r="D31" s="54">
        <f>F7-F8</f>
        <v>3213750</v>
      </c>
      <c r="E31" s="124"/>
      <c r="F31" s="123">
        <v>3213750</v>
      </c>
    </row>
    <row r="32" spans="1:6">
      <c r="A32" s="127" t="s">
        <v>238</v>
      </c>
      <c r="B32" s="128"/>
      <c r="C32" s="118"/>
      <c r="D32" s="126"/>
      <c r="E32" s="124"/>
      <c r="F32" s="123">
        <v>0</v>
      </c>
    </row>
    <row r="33" spans="1:6">
      <c r="A33" s="127" t="s">
        <v>239</v>
      </c>
      <c r="B33" s="128"/>
      <c r="C33" s="118"/>
      <c r="D33" s="126"/>
      <c r="E33" s="124"/>
      <c r="F33" s="123">
        <v>0</v>
      </c>
    </row>
    <row r="34" spans="1:6">
      <c r="A34" s="127" t="s">
        <v>240</v>
      </c>
      <c r="B34" s="128"/>
      <c r="C34" s="118"/>
      <c r="D34" s="126"/>
      <c r="E34" s="124"/>
      <c r="F34" s="123">
        <v>0</v>
      </c>
    </row>
    <row r="35" spans="1:6">
      <c r="A35" s="132" t="s">
        <v>241</v>
      </c>
      <c r="B35" s="128"/>
      <c r="C35" s="118"/>
      <c r="D35" s="136">
        <v>0</v>
      </c>
      <c r="E35" s="124"/>
      <c r="F35" s="123">
        <v>0</v>
      </c>
    </row>
    <row r="36" spans="1:6">
      <c r="A36" s="127" t="s">
        <v>242</v>
      </c>
      <c r="B36" s="128"/>
      <c r="C36" s="118"/>
      <c r="D36" s="137"/>
      <c r="E36" s="124"/>
      <c r="F36" s="123">
        <v>0</v>
      </c>
    </row>
    <row r="37" spans="1:6">
      <c r="A37" s="127" t="s">
        <v>243</v>
      </c>
      <c r="B37" s="128"/>
      <c r="C37" s="118"/>
      <c r="D37" s="138"/>
      <c r="E37" s="124"/>
      <c r="F37" s="123">
        <f>F31+F24</f>
        <v>3459750</v>
      </c>
    </row>
    <row r="38" spans="1:6">
      <c r="A38" s="132" t="s">
        <v>244</v>
      </c>
      <c r="B38" s="128"/>
      <c r="C38" s="118"/>
      <c r="D38" s="126"/>
      <c r="E38" s="124"/>
      <c r="F38" s="123">
        <v>345975</v>
      </c>
    </row>
    <row r="39" spans="1:6">
      <c r="A39" s="132" t="s">
        <v>245</v>
      </c>
      <c r="B39" s="128"/>
      <c r="C39" s="118"/>
      <c r="D39" s="139">
        <v>0</v>
      </c>
      <c r="E39" s="124"/>
      <c r="F39" s="123">
        <v>0</v>
      </c>
    </row>
    <row r="40" spans="1:6">
      <c r="A40" s="132" t="s">
        <v>246</v>
      </c>
      <c r="B40" s="128"/>
      <c r="C40" s="118"/>
      <c r="D40" s="126"/>
      <c r="E40" s="140"/>
      <c r="F40" s="123">
        <v>2867775</v>
      </c>
    </row>
    <row r="41" spans="1:6">
      <c r="A41" s="132" t="s">
        <v>247</v>
      </c>
      <c r="B41" s="128"/>
      <c r="C41" s="118"/>
      <c r="D41" s="126"/>
      <c r="E41" s="140"/>
      <c r="F41" s="123"/>
    </row>
    <row r="42" spans="1:6">
      <c r="A42" s="132" t="s">
        <v>248</v>
      </c>
      <c r="B42" s="128"/>
      <c r="C42" s="118"/>
      <c r="D42" s="126"/>
      <c r="E42" s="124"/>
      <c r="F42" s="123">
        <v>0</v>
      </c>
    </row>
    <row r="43" spans="1:6">
      <c r="A43" s="132" t="s">
        <v>249</v>
      </c>
      <c r="B43" s="128"/>
      <c r="C43" s="118"/>
      <c r="D43" s="126"/>
      <c r="E43" s="124"/>
      <c r="F43" s="123">
        <v>0</v>
      </c>
    </row>
    <row r="44" spans="1:6">
      <c r="A44" s="141" t="s">
        <v>250</v>
      </c>
      <c r="B44" s="128"/>
      <c r="C44" s="118"/>
      <c r="D44" s="134">
        <v>0</v>
      </c>
      <c r="E44" s="124">
        <v>599800</v>
      </c>
      <c r="F44" s="123">
        <v>0</v>
      </c>
    </row>
    <row r="45" spans="1:6">
      <c r="A45" s="132" t="s">
        <v>251</v>
      </c>
      <c r="B45" s="128"/>
      <c r="C45" s="118"/>
      <c r="D45" s="134"/>
      <c r="E45" s="124"/>
      <c r="F45" s="123">
        <v>0</v>
      </c>
    </row>
    <row r="46" spans="1:6">
      <c r="A46" s="127" t="s">
        <v>252</v>
      </c>
      <c r="B46" s="128"/>
      <c r="C46" s="118"/>
      <c r="D46" s="134"/>
      <c r="E46" s="124">
        <v>0</v>
      </c>
      <c r="F46" s="123"/>
    </row>
    <row r="47" spans="1:6">
      <c r="A47" s="127" t="s">
        <v>253</v>
      </c>
      <c r="B47" s="128"/>
      <c r="C47" s="118"/>
      <c r="D47" s="134">
        <v>0</v>
      </c>
      <c r="E47" s="124"/>
      <c r="F47" s="123">
        <v>0</v>
      </c>
    </row>
    <row r="48" spans="1:6">
      <c r="A48" s="140" t="s">
        <v>254</v>
      </c>
      <c r="D48" s="134">
        <v>0</v>
      </c>
      <c r="E48" s="124"/>
      <c r="F48" s="123"/>
    </row>
    <row r="49" spans="1:6">
      <c r="A49" s="140" t="s">
        <v>255</v>
      </c>
      <c r="D49" s="134">
        <v>0</v>
      </c>
      <c r="E49" s="124"/>
      <c r="F49" s="123">
        <v>0</v>
      </c>
    </row>
    <row r="50" spans="1:6">
      <c r="A50" s="140" t="s">
        <v>256</v>
      </c>
      <c r="B50" s="84"/>
      <c r="C50" s="84"/>
      <c r="D50" s="137"/>
      <c r="E50" s="124"/>
      <c r="F50" s="123">
        <v>0</v>
      </c>
    </row>
    <row r="51" spans="1:6" ht="15.5">
      <c r="A51" s="142" t="s">
        <v>257</v>
      </c>
    </row>
  </sheetData>
  <pageMargins left="0.45" right="0.2" top="0.2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E29"/>
  <sheetViews>
    <sheetView workbookViewId="0">
      <selection activeCell="A5" sqref="A5"/>
    </sheetView>
  </sheetViews>
  <sheetFormatPr defaultRowHeight="14.5"/>
  <cols>
    <col min="1" max="1" width="7.54296875" customWidth="1"/>
    <col min="2" max="2" width="16.7265625" customWidth="1"/>
    <col min="3" max="3" width="15" customWidth="1"/>
    <col min="4" max="4" width="15.54296875" customWidth="1"/>
    <col min="5" max="5" width="16.81640625" customWidth="1"/>
  </cols>
  <sheetData>
    <row r="2" spans="1:5" ht="15.5">
      <c r="A2" s="143" t="s">
        <v>269</v>
      </c>
    </row>
    <row r="3" spans="1:5">
      <c r="A3" s="144"/>
    </row>
    <row r="4" spans="1:5">
      <c r="A4" s="145"/>
      <c r="B4" s="84"/>
      <c r="C4" s="84"/>
      <c r="D4" s="84"/>
      <c r="E4" s="84"/>
    </row>
    <row r="5" spans="1:5">
      <c r="A5" s="146" t="s">
        <v>493</v>
      </c>
      <c r="B5" s="84"/>
      <c r="C5" s="84"/>
      <c r="D5" s="84"/>
      <c r="E5" s="84"/>
    </row>
    <row r="6" spans="1:5">
      <c r="A6" s="84"/>
      <c r="B6" s="84"/>
      <c r="C6" s="84"/>
      <c r="D6" s="84"/>
      <c r="E6" s="84"/>
    </row>
    <row r="7" spans="1:5" ht="15.5">
      <c r="A7" s="147" t="s">
        <v>261</v>
      </c>
      <c r="B7" s="147" t="s">
        <v>262</v>
      </c>
      <c r="C7" s="147" t="s">
        <v>263</v>
      </c>
      <c r="D7" s="147" t="s">
        <v>264</v>
      </c>
      <c r="E7" s="147" t="s">
        <v>265</v>
      </c>
    </row>
    <row r="8" spans="1:5">
      <c r="A8" s="148">
        <v>1</v>
      </c>
      <c r="B8" s="149" t="s">
        <v>266</v>
      </c>
      <c r="C8" s="148"/>
      <c r="D8" s="148"/>
      <c r="E8" s="150"/>
    </row>
    <row r="9" spans="1:5">
      <c r="A9" s="148">
        <v>2</v>
      </c>
      <c r="B9" s="149"/>
      <c r="C9" s="148"/>
      <c r="D9" s="148"/>
      <c r="E9" s="149"/>
    </row>
    <row r="10" spans="1:5">
      <c r="A10" s="148">
        <v>3</v>
      </c>
      <c r="B10" s="149"/>
      <c r="C10" s="148"/>
      <c r="D10" s="148"/>
      <c r="E10" s="149"/>
    </row>
    <row r="11" spans="1:5">
      <c r="A11" s="148">
        <v>4</v>
      </c>
      <c r="B11" s="149"/>
      <c r="C11" s="148"/>
      <c r="D11" s="148"/>
      <c r="E11" s="149"/>
    </row>
    <row r="12" spans="1:5">
      <c r="A12" s="148">
        <v>5</v>
      </c>
      <c r="B12" s="151"/>
      <c r="C12" s="148"/>
      <c r="D12" s="149"/>
      <c r="E12" s="149"/>
    </row>
    <row r="13" spans="1:5">
      <c r="A13" s="148">
        <v>6</v>
      </c>
      <c r="B13" s="151"/>
      <c r="C13" s="148"/>
      <c r="D13" s="149"/>
      <c r="E13" s="149"/>
    </row>
    <row r="14" spans="1:5">
      <c r="A14" s="148">
        <v>7</v>
      </c>
      <c r="B14" s="151"/>
      <c r="C14" s="148"/>
      <c r="D14" s="149"/>
      <c r="E14" s="149"/>
    </row>
    <row r="15" spans="1:5">
      <c r="A15" s="148">
        <v>8</v>
      </c>
      <c r="B15" s="151"/>
      <c r="C15" s="148"/>
      <c r="D15" s="149"/>
      <c r="E15" s="149"/>
    </row>
    <row r="16" spans="1:5">
      <c r="A16" s="148">
        <v>9</v>
      </c>
      <c r="B16" s="151"/>
      <c r="C16" s="148"/>
      <c r="D16" s="149"/>
      <c r="E16" s="149"/>
    </row>
    <row r="17" spans="1:5">
      <c r="A17" s="148">
        <v>10</v>
      </c>
      <c r="B17" s="149"/>
      <c r="C17" s="148"/>
      <c r="D17" s="149"/>
      <c r="E17" s="149"/>
    </row>
    <row r="18" spans="1:5">
      <c r="A18" s="148">
        <v>11</v>
      </c>
      <c r="B18" s="149"/>
      <c r="C18" s="148"/>
      <c r="D18" s="149"/>
      <c r="E18" s="149"/>
    </row>
    <row r="19" spans="1:5">
      <c r="A19" s="148">
        <v>12</v>
      </c>
      <c r="B19" s="149"/>
      <c r="C19" s="148"/>
      <c r="D19" s="149"/>
      <c r="E19" s="149"/>
    </row>
    <row r="20" spans="1:5">
      <c r="A20" s="148">
        <v>13</v>
      </c>
      <c r="B20" s="149"/>
      <c r="C20" s="148"/>
      <c r="D20" s="149"/>
      <c r="E20" s="149"/>
    </row>
    <row r="21" spans="1:5">
      <c r="A21" s="148">
        <v>14</v>
      </c>
      <c r="B21" s="149"/>
      <c r="C21" s="148"/>
      <c r="D21" s="149"/>
      <c r="E21" s="149"/>
    </row>
    <row r="22" spans="1:5">
      <c r="A22" s="148">
        <v>15</v>
      </c>
      <c r="B22" s="149"/>
      <c r="C22" s="149"/>
      <c r="D22" s="149"/>
      <c r="E22" s="149"/>
    </row>
    <row r="23" spans="1:5">
      <c r="A23" s="148">
        <v>16</v>
      </c>
      <c r="B23" s="149"/>
      <c r="C23" s="149"/>
      <c r="D23" s="149"/>
      <c r="E23" s="149"/>
    </row>
    <row r="24" spans="1:5">
      <c r="A24" s="148">
        <v>17</v>
      </c>
      <c r="B24" s="149"/>
      <c r="C24" s="149"/>
      <c r="D24" s="149"/>
      <c r="E24" s="149"/>
    </row>
    <row r="25" spans="1:5">
      <c r="A25" s="148">
        <v>18</v>
      </c>
      <c r="B25" s="149"/>
      <c r="C25" s="149"/>
      <c r="D25" s="149"/>
      <c r="E25" s="149"/>
    </row>
    <row r="26" spans="1:5">
      <c r="A26" s="148">
        <v>19</v>
      </c>
      <c r="B26" s="149"/>
      <c r="C26" s="149"/>
      <c r="D26" s="149"/>
      <c r="E26" s="149"/>
    </row>
    <row r="27" spans="1:5">
      <c r="A27" s="148">
        <v>20</v>
      </c>
      <c r="B27" s="149"/>
      <c r="C27" s="149"/>
      <c r="D27" s="149"/>
      <c r="E27" s="149"/>
    </row>
    <row r="28" spans="1:5" ht="15.5">
      <c r="A28" s="343" t="s">
        <v>267</v>
      </c>
      <c r="B28" s="343"/>
      <c r="C28" s="149"/>
      <c r="D28" s="149"/>
      <c r="E28" s="152">
        <v>0</v>
      </c>
    </row>
    <row r="29" spans="1:5">
      <c r="A29" s="153"/>
      <c r="B29" s="84"/>
      <c r="C29" s="84" t="s">
        <v>268</v>
      </c>
      <c r="D29" s="84"/>
      <c r="E29" s="84"/>
    </row>
  </sheetData>
  <mergeCells count="1">
    <mergeCell ref="A28:B28"/>
  </mergeCells>
  <pageMargins left="1.45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H23"/>
  <sheetViews>
    <sheetView topLeftCell="A4" workbookViewId="0">
      <selection activeCell="B5" sqref="B5"/>
    </sheetView>
  </sheetViews>
  <sheetFormatPr defaultRowHeight="14.5"/>
  <cols>
    <col min="1" max="1" width="6.7265625" customWidth="1"/>
    <col min="2" max="2" width="32.26953125" customWidth="1"/>
    <col min="6" max="6" width="12.26953125" customWidth="1"/>
  </cols>
  <sheetData>
    <row r="3" spans="1:6">
      <c r="A3" t="s">
        <v>270</v>
      </c>
      <c r="B3" t="s">
        <v>279</v>
      </c>
    </row>
    <row r="6" spans="1:6" ht="18.5">
      <c r="A6" s="154" t="s">
        <v>504</v>
      </c>
      <c r="B6" s="154"/>
      <c r="C6" s="154"/>
      <c r="D6" s="154"/>
      <c r="E6" s="154"/>
    </row>
    <row r="7" spans="1:6" ht="15" thickBot="1"/>
    <row r="8" spans="1:6" ht="16.5" thickTop="1" thickBot="1">
      <c r="A8" s="155" t="s">
        <v>271</v>
      </c>
      <c r="B8" s="156" t="s">
        <v>272</v>
      </c>
      <c r="C8" s="156" t="s">
        <v>273</v>
      </c>
      <c r="D8" s="156" t="s">
        <v>274</v>
      </c>
      <c r="E8" s="157" t="s">
        <v>275</v>
      </c>
      <c r="F8" s="158" t="s">
        <v>276</v>
      </c>
    </row>
    <row r="9" spans="1:6" ht="15" thickTop="1">
      <c r="A9" s="159">
        <v>1</v>
      </c>
      <c r="B9" s="298" t="s">
        <v>479</v>
      </c>
      <c r="C9" s="298" t="s">
        <v>494</v>
      </c>
      <c r="D9" s="298">
        <v>2000</v>
      </c>
      <c r="E9" s="124">
        <v>100</v>
      </c>
      <c r="F9" s="161">
        <f t="shared" ref="F9:F20" si="0">SASI*KOSTO</f>
        <v>200000</v>
      </c>
    </row>
    <row r="10" spans="1:6" ht="15" thickBot="1">
      <c r="A10" s="162">
        <v>2</v>
      </c>
      <c r="B10" s="124" t="s">
        <v>495</v>
      </c>
      <c r="C10" s="124" t="s">
        <v>494</v>
      </c>
      <c r="D10" s="124">
        <v>1601</v>
      </c>
      <c r="E10" s="124">
        <v>50</v>
      </c>
      <c r="F10" s="163">
        <f t="shared" si="0"/>
        <v>80050</v>
      </c>
    </row>
    <row r="11" spans="1:6">
      <c r="A11" s="159">
        <v>3</v>
      </c>
      <c r="B11" s="124" t="s">
        <v>478</v>
      </c>
      <c r="C11" s="124" t="s">
        <v>494</v>
      </c>
      <c r="D11" s="124">
        <v>5000</v>
      </c>
      <c r="E11" s="124">
        <v>60</v>
      </c>
      <c r="F11" s="163">
        <f t="shared" si="0"/>
        <v>300000</v>
      </c>
    </row>
    <row r="12" spans="1:6" ht="15" thickBot="1">
      <c r="A12" s="162">
        <v>4</v>
      </c>
      <c r="B12" s="124" t="s">
        <v>496</v>
      </c>
      <c r="C12" s="124" t="s">
        <v>277</v>
      </c>
      <c r="D12" s="124">
        <v>2300</v>
      </c>
      <c r="E12" s="124">
        <v>50</v>
      </c>
      <c r="F12" s="163">
        <f t="shared" si="0"/>
        <v>115000</v>
      </c>
    </row>
    <row r="13" spans="1:6">
      <c r="A13" s="159">
        <v>5</v>
      </c>
      <c r="B13" s="124" t="s">
        <v>497</v>
      </c>
      <c r="C13" s="124" t="s">
        <v>277</v>
      </c>
      <c r="D13" s="124">
        <v>2300</v>
      </c>
      <c r="E13" s="124">
        <v>50</v>
      </c>
      <c r="F13" s="163">
        <f t="shared" si="0"/>
        <v>115000</v>
      </c>
    </row>
    <row r="14" spans="1:6" ht="15" thickBot="1">
      <c r="A14" s="162">
        <v>6</v>
      </c>
      <c r="B14" s="124" t="s">
        <v>480</v>
      </c>
      <c r="C14" s="124" t="s">
        <v>277</v>
      </c>
      <c r="D14" s="124">
        <v>200</v>
      </c>
      <c r="E14" s="124">
        <v>100</v>
      </c>
      <c r="F14" s="163">
        <f t="shared" si="0"/>
        <v>20000</v>
      </c>
    </row>
    <row r="15" spans="1:6">
      <c r="A15" s="159">
        <v>7</v>
      </c>
      <c r="B15" s="124" t="s">
        <v>498</v>
      </c>
      <c r="C15" s="124" t="s">
        <v>501</v>
      </c>
      <c r="D15" s="124">
        <v>10</v>
      </c>
      <c r="E15" s="124">
        <v>350</v>
      </c>
      <c r="F15" s="163">
        <f t="shared" si="0"/>
        <v>3500</v>
      </c>
    </row>
    <row r="16" spans="1:6" ht="15" thickBot="1">
      <c r="A16" s="162">
        <v>8</v>
      </c>
      <c r="B16" s="124" t="s">
        <v>499</v>
      </c>
      <c r="C16" s="131" t="s">
        <v>502</v>
      </c>
      <c r="D16" s="124">
        <v>8568</v>
      </c>
      <c r="E16" s="124">
        <v>100</v>
      </c>
      <c r="F16" s="163">
        <f t="shared" si="0"/>
        <v>856800</v>
      </c>
    </row>
    <row r="17" spans="1:8" ht="15" thickBot="1">
      <c r="A17" s="159">
        <v>9</v>
      </c>
      <c r="B17" s="164" t="s">
        <v>500</v>
      </c>
      <c r="C17" s="164" t="s">
        <v>502</v>
      </c>
      <c r="D17" s="164">
        <v>3370</v>
      </c>
      <c r="E17" s="164">
        <v>150</v>
      </c>
      <c r="F17" s="163">
        <f t="shared" si="0"/>
        <v>505500</v>
      </c>
    </row>
    <row r="18" spans="1:8" ht="15.5" thickTop="1" thickBot="1">
      <c r="A18" s="162">
        <v>10</v>
      </c>
      <c r="B18" s="124"/>
      <c r="C18" s="124"/>
      <c r="D18" s="124"/>
      <c r="E18" s="124"/>
      <c r="F18" s="163">
        <f t="shared" si="0"/>
        <v>0</v>
      </c>
    </row>
    <row r="19" spans="1:8">
      <c r="A19" s="159">
        <v>11</v>
      </c>
      <c r="B19" s="124"/>
      <c r="C19" s="131"/>
      <c r="D19" s="124"/>
      <c r="E19" s="124"/>
      <c r="F19" s="299">
        <f t="shared" si="0"/>
        <v>0</v>
      </c>
      <c r="H19" s="304"/>
    </row>
    <row r="20" spans="1:8" ht="15" thickBot="1">
      <c r="A20" s="301">
        <v>12</v>
      </c>
      <c r="B20" s="164"/>
      <c r="C20" s="164"/>
      <c r="D20" s="164"/>
      <c r="E20" s="164"/>
      <c r="F20" s="165">
        <f t="shared" si="0"/>
        <v>0</v>
      </c>
    </row>
    <row r="21" spans="1:8" ht="16.5" thickTop="1" thickBot="1">
      <c r="A21" s="300"/>
      <c r="B21" s="302" t="s">
        <v>503</v>
      </c>
      <c r="C21" s="302"/>
      <c r="D21" s="302"/>
      <c r="E21" s="302"/>
      <c r="F21" s="303">
        <f>SUM(VLERE)</f>
        <v>2195850</v>
      </c>
    </row>
    <row r="22" spans="1:8" ht="15" thickTop="1"/>
    <row r="23" spans="1:8">
      <c r="D23" t="s">
        <v>278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</vt:i4>
      </vt:variant>
    </vt:vector>
  </HeadingPairs>
  <TitlesOfParts>
    <vt:vector size="18" baseType="lpstr">
      <vt:lpstr>KOPERTINA</vt:lpstr>
      <vt:lpstr>AKTIVI</vt:lpstr>
      <vt:lpstr>PASIVI</vt:lpstr>
      <vt:lpstr>REZULTATI</vt:lpstr>
      <vt:lpstr>FLUK DIRKT</vt:lpstr>
      <vt:lpstr>KAPITALI</vt:lpstr>
      <vt:lpstr>DEKLARATE</vt:lpstr>
      <vt:lpstr>IV AUT</vt:lpstr>
      <vt:lpstr>IV MALL</vt:lpstr>
      <vt:lpstr>AAM</vt:lpstr>
      <vt:lpstr>PASQ 1</vt:lpstr>
      <vt:lpstr>PASQ 2</vt:lpstr>
      <vt:lpstr>PASQ 3</vt:lpstr>
      <vt:lpstr>SHENIME</vt:lpstr>
      <vt:lpstr>Sheet1</vt:lpstr>
      <vt:lpstr>KOSTO</vt:lpstr>
      <vt:lpstr>SASI</vt:lpstr>
      <vt:lpstr>VLERE</vt:lpstr>
    </vt:vector>
  </TitlesOfParts>
  <Company>inTech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Shop</dc:creator>
  <cp:lastModifiedBy>Mataj</cp:lastModifiedBy>
  <cp:lastPrinted>2013-03-24T06:40:26Z</cp:lastPrinted>
  <dcterms:created xsi:type="dcterms:W3CDTF">2010-07-27T08:18:36Z</dcterms:created>
  <dcterms:modified xsi:type="dcterms:W3CDTF">2013-07-22T05:45:40Z</dcterms:modified>
</cp:coreProperties>
</file>