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1.DEP.FINANCE SHTET\DF 2024\Aluflor - Bilanci 2024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1" i="18" l="1"/>
  <c r="D41" i="18"/>
  <c r="D20" i="18"/>
  <c r="D19" i="18"/>
  <c r="B20" i="18"/>
  <c r="B14" i="18"/>
  <c r="D10" i="18"/>
  <c r="B10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<sst xmlns="http://schemas.openxmlformats.org/spreadsheetml/2006/main" count="417" uniqueCount="274">
  <si>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</si>
  <si>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</si>
  <si>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</si>
  <si>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</si>
  <si>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</si>
  <si>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</si>
  <si>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</si>
  <si>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</si>
  <si>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</si>
  <si>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</si>
  <si>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</si>
  <si>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</si>
  <si>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</si>
  <si>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</si>
  <si>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</si>
  <si>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</si>
  <si>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</si>
  <si>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</si>
  <si>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</si>
  <si>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</si>
  <si>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</si>
  <si>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</si>
  <si>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</si>
  <si>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</si>
  <si>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</si>
  <si>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</si>
  <si>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</si>
  <si>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</si>
  <si>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</si>
  <si>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</si>
  <si>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</si>
  <si>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</si>
  <si>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</si>
  <si>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</si>
  <si>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</si>
  <si>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</si>
  <si>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</si>
  <si>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</si>
  <si>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</si>
  <si>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</si>
  <si>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</si>
  <si>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</si>
  <si>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</si>
  <si>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</si>
  <si>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</si>
  <si>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</si>
  <si>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</si>
  <si>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</si>
  <si>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</si>
  <si>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</si>
  <si>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</si>
  <si>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</si>
  <si>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</si>
  <si>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</si>
  <si>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</si>
  <si>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</si>
  <si>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</si>
  <si>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</si>
  <si>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</si>
  <si>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</si>
  <si>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</si>
  <si>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</si>
  <si>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</si>
  <si>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</si>
  <si>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</si>
  <si>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</si>
  <si>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</si>
  <si>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</si>
  <si>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</si>
  <si>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</si>
  <si>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</si>
  <si>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</si>
  <si>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</si>
  <si>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</si>
  <si>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</si>
  <si>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</si>
  <si>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</si>
  <si>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</si>
  <si>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</si>
  <si>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</si>
  <si>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</si>
  <si>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</si>
  <si>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</si>
  <si>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</si>
  <si>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</si>
  <si>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</si>
  <si>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</si>
  <si>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</si>
  <si>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</si>
  <si>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</si>
  <si>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</si>
  <si>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</si>
  <si>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</si>
  <si>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</si>
  <si>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</si>
  <si>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</si>
  <si>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</si>
  <si>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</si>
  <si>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</si>
  <si>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</si>
  <si>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</si>
  <si>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</si>
  <si>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</si>
  <si>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</si>
  <si>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</si>
  <si>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</si>
  <si>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</si>
  <si>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</si>
  <si>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</si>
  <si>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</si>
  <si>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</si>
  <si>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</si>
  <si>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</si>
  <si>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</si>
  <si>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</si>
  <si>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</si>
  <si>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</si>
  <si>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</si>
  <si>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</si>
  <si>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</si>
  <si>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</si>
  <si>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</si>
  <si>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</si>
  <si>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</si>
  <si>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</si>
  <si>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</si>
  <si>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</si>
  <si>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</si>
  <si>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</si>
  <si>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</si>
  <si>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</si>
  <si>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</si>
  <si>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</si>
  <si>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</si>
  <si>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</si>
  <si>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</si>
  <si>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</si>
  <si>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</si>
  <si>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</si>
  <si>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</si>
  <si>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</si>
  <si>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</si>
  <si>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</si>
  <si>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</si>
  <si>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</si>
  <si>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</si>
  <si>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</si>
  <si>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</si>
  <si>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</si>
  <si>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</si>
  <si>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</si>
  <si>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</si>
  <si>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</si>
  <si>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</si>
  <si>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</si>
  <si>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</si>
  <si>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</si>
  <si>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</si>
  <si>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</si>
  <si>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</si>
  <si>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</si>
  <si>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</si>
  <si>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</si>
  <si>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</si>
  <si>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</si>
  <si>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</si>
  <si>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</si>
  <si>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</si>
  <si>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</si>
  <si>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</si>
  <si>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</si>
  <si>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</si>
  <si>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</si>
  <si>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</si>
  <si>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</si>
  <si>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</si>
  <si>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</si>
  <si>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</si>
  <si>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</si>
  <si>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</si>
  <si>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</si>
  <si>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</si>
  <si>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</si>
  <si>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</si>
  <si>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</si>
  <si>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</si>
  <si>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</si>
  <si>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</si>
  <si>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</si>
  <si>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</si>
  <si>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</si>
  <si>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</si>
  <si>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</si>
  <si>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</si>
  <si>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</si>
  <si>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</si>
  <si>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</si>
  <si>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</si>
  <si>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</si>
  <si>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</si>
  <si>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</si>
  <si>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</si>
  <si>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</si>
  <si>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</si>
  <si>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</si>
  <si>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</si>
  <si>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</si>
  <si>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</si>
  <si>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</si>
  <si>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</si>
  <si>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</si>
  <si>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</si>
  <si>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</si>
  <si>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</si>
  <si>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</si>
  <si>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</si>
  <si>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</si>
  <si>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</si>
  <si>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</si>
  <si>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</si>
  <si>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</si>
  <si>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</si>
  <si>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</si>
  <si>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</si>
  <si>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</si>
  <si>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</si>
  <si>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</si>
  <si>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</si>
  <si>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</si>
  <si>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</si>
  <si>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</si>
  <si>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</si>
  <si>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</si>
  <si>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</si>
  <si>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</si>
  <si>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</si>
  <si>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</si>
  <si>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</si>
  <si>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</si>
  <si>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</si>
  <si>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</si>
  <si>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</si>
  <si>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</si>
  <si>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</si>
  <si>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</si>
  <si>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</si>
  <si>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</si>
  <si>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</si>
  <si>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</si>
  <si>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</si>
  <si>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</si>
  <si>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</si>
  <si>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</si>
  <si>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</si>
  <si>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</si>
  <si>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</si>
  <si>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</si>
  <si>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</si>
  <si>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</si>
  <si>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</si>
  <si>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</si>
  <si>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</si>
  <si>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</si>
  <si>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</si>
  <si>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</si>
  <si>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</si>
  <si>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</si>
  <si>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</si>
  <si>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</si>
  <si>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</si>
  <si>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ALUFLOR SHPK</t>
  </si>
  <si>
    <t>K51806502C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</si>
  <si>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</si>
  <si>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kembim valutor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</si>
</sst>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2024</v>
      </c>
    </row>
    <row r="2" spans="1:6">
      <c r="A2" s="50" t="s">
        <v>239</v>
      </c>
      <c r="B2" s="41" t="s">
        <v>270</v>
      </c>
    </row>
    <row r="3" spans="1:6">
      <c r="A3" s="50" t="s">
        <v>240</v>
      </c>
      <c r="B3" s="41" t="s">
        <v>271</v>
      </c>
    </row>
    <row r="4" spans="1:6">
      <c r="A4" s="50" t="s">
        <v>241</v>
      </c>
      <c r="B4" s="41" t="s">
        <v>272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f>278083930.26+9392968.38</f>
        <v>287476898.63999999</v>
      </c>
      <c r="C10" s="52"/>
      <c r="D10" s="64">
        <f>103352742.39+1129057.5</f>
        <v>104481799.89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f>49250+90794.24</f>
        <v>140044.24</v>
      </c>
      <c r="C14" s="52"/>
      <c r="D14" s="64">
        <v>6350750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-220153182.63999999</v>
      </c>
      <c r="C19" s="52"/>
      <c r="D19" s="64">
        <f>-48063457.97-5455850</f>
        <v>-53519307.969999999</v>
      </c>
      <c r="E19" s="51"/>
      <c r="F19" s="42"/>
    </row>
    <row r="20" spans="1:6">
      <c r="A20" s="63" t="s">
        <v>247</v>
      </c>
      <c r="B20" s="64">
        <f>-323284.4-1397999.98-563533.29-142641-3362319-600000-936192.27-277706.06-230419.34-242100-12583.34-51467.83-220663-484119.33-356517-87903.3-372547.96-350000-368317.43-1240517.75-5839047.88-210000-33000-1865552.52-742636.4-4299766.59-712267.35-1240661.77-1531173.9-212000-1200-1755439.54-18076</f>
        <v>-30081654.229999997</v>
      </c>
      <c r="C20" s="52"/>
      <c r="D20" s="64">
        <f>-459860.54-1481333.33-296984.52-119750-3536136-456452-29550-93060-406341.5-489147.7-289624.67-576154-22954.17-16826.67-148140.91-100000-474718.87-689317.63-513620-180000-277000-1097607.38-1085250.44-589005.75-761414.58-903715.8-200000-1200-148520.1-924398-25211</f>
        <v>-16393295.560000001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-27829783</v>
      </c>
      <c r="C22" s="52"/>
      <c r="D22" s="64">
        <v>-26224223</v>
      </c>
      <c r="E22" s="51"/>
      <c r="F22" s="42"/>
    </row>
    <row r="23" spans="1:6">
      <c r="A23" s="63" t="s">
        <v>249</v>
      </c>
      <c r="B23" s="64">
        <v>-4851026</v>
      </c>
      <c r="C23" s="52"/>
      <c r="D23" s="64">
        <v>-4495741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-10180400</v>
      </c>
      <c r="C26" s="52"/>
      <c r="D26" s="64">
        <v>-6064589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-3053390.55</v>
      </c>
      <c r="C37" s="52"/>
      <c r="D37" s="64">
        <v>-1540642.86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273</v>
      </c>
      <c r="B41" s="64">
        <f>23330970.25-2349281.99</f>
        <v>20981688.259999998</v>
      </c>
      <c r="C41" s="52"/>
      <c r="D41" s="64">
        <f>12902523.73-5616685.16</f>
        <v>7285838.5700000003</v>
      </c>
      <c r="E41" s="51"/>
      <c r="F41" s="42"/>
    </row>
    <row r="42" spans="1:6">
      <c r="A42" s="45" t="s">
        <v>224</v>
      </c>
      <c r="B42" s="54">
        <f>SUM(B9:B41)</f>
        <v>12449194.72000001</v>
      </c>
      <c r="C42" s="55"/>
      <c r="D42" s="54">
        <f>SUM(D9:D41)</f>
        <v>9880589.0700000003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-2231424</v>
      </c>
      <c r="C44" s="52"/>
      <c r="D44" s="64">
        <v>-1827248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10217770.72000001</v>
      </c>
      <c r="C47" s="58"/>
      <c r="D47" s="67">
        <f>SUM(D42:D46)</f>
        <v>8053341.0700000003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10217770.72000001</v>
      </c>
      <c r="C57" s="77"/>
      <c r="D57" s="76">
        <f>D47+D55</f>
        <v>8053341.0700000003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2025-07-30T11:42:57Z</dcterms:modified>
</cp:coreProperties>
</file>