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904"/>
  </bookViews>
  <sheets>
    <sheet name="TE  ARDHURAT" sheetId="1" r:id="rId1"/>
    <sheet name="SHPENZIMET" sheetId="2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F35" i="2" l="1"/>
  <c r="E34" i="2"/>
  <c r="F33" i="2"/>
  <c r="E33" i="2"/>
  <c r="E31" i="2" s="1"/>
  <c r="F32" i="2"/>
  <c r="E32" i="2"/>
  <c r="F27" i="2"/>
  <c r="E27" i="2"/>
  <c r="E15" i="2" s="1"/>
  <c r="F26" i="2"/>
  <c r="E26" i="2"/>
  <c r="F25" i="2"/>
  <c r="E25" i="2"/>
  <c r="F24" i="2"/>
  <c r="E24" i="2"/>
  <c r="E20" i="2"/>
  <c r="E19" i="2"/>
  <c r="F18" i="2"/>
  <c r="E18" i="2"/>
  <c r="E13" i="2"/>
  <c r="E12" i="2"/>
  <c r="E11" i="2" s="1"/>
  <c r="E9" i="2"/>
  <c r="F8" i="2"/>
  <c r="E8" i="2"/>
  <c r="F41" i="2"/>
  <c r="E39" i="2"/>
  <c r="F31" i="2"/>
  <c r="F15" i="2"/>
  <c r="F11" i="2"/>
  <c r="F5" i="2"/>
  <c r="F36" i="2" s="1"/>
  <c r="E5" i="2"/>
  <c r="F24" i="1"/>
  <c r="F12" i="1"/>
  <c r="E12" i="1"/>
  <c r="F8" i="1"/>
  <c r="E8" i="1"/>
  <c r="E24" i="1" s="1"/>
  <c r="E36" i="2" l="1"/>
</calcChain>
</file>

<file path=xl/sharedStrings.xml><?xml version="1.0" encoding="utf-8"?>
<sst xmlns="http://schemas.openxmlformats.org/spreadsheetml/2006/main" count="96" uniqueCount="87">
  <si>
    <t>Emri   Njesise Ekonomike:"ARREDO FAB  STUDIO"SHPK</t>
  </si>
  <si>
    <t>NIPT:K81422003F</t>
  </si>
  <si>
    <t xml:space="preserve"> Pasqyra Nr.1: PER TE ARDHURAT PER   VITIN 2010</t>
  </si>
  <si>
    <t xml:space="preserve">                                                                                                              ANEKS STATISTIKOR
</t>
  </si>
  <si>
    <r>
      <t>TE ARDHURAT</t>
    </r>
    <r>
      <rPr>
        <sz val="8"/>
        <color indexed="8"/>
        <rFont val="Arial"/>
        <family val="1"/>
        <charset val="204"/>
      </rPr>
      <t xml:space="preserve">
</t>
    </r>
  </si>
  <si>
    <r>
      <t>Numri i</t>
    </r>
    <r>
      <rPr>
        <sz val="8"/>
        <color indexed="8"/>
        <rFont val="Arial"/>
        <family val="1"/>
        <charset val="204"/>
      </rPr>
      <t xml:space="preserve">
</t>
    </r>
    <r>
      <rPr>
        <b/>
        <i/>
        <sz val="8"/>
        <color indexed="8"/>
        <rFont val="Arial"/>
        <family val="1"/>
        <charset val="204"/>
      </rPr>
      <t>Llogarise</t>
    </r>
    <r>
      <rPr>
        <sz val="8"/>
        <color indexed="8"/>
        <rFont val="Arial"/>
        <family val="1"/>
        <charset val="204"/>
      </rPr>
      <t xml:space="preserve">
</t>
    </r>
  </si>
  <si>
    <r>
      <t>Kodi</t>
    </r>
    <r>
      <rPr>
        <sz val="8"/>
        <color indexed="8"/>
        <rFont val="Arial"/>
        <family val="1"/>
        <charset val="204"/>
      </rPr>
      <t xml:space="preserve">
</t>
    </r>
    <r>
      <rPr>
        <b/>
        <i/>
        <sz val="8"/>
        <color indexed="8"/>
        <rFont val="Arial"/>
        <family val="1"/>
        <charset val="204"/>
      </rPr>
      <t>Statistikor</t>
    </r>
    <r>
      <rPr>
        <sz val="8"/>
        <color indexed="8"/>
        <rFont val="Arial"/>
        <family val="1"/>
        <charset val="204"/>
      </rPr>
      <t xml:space="preserve">
</t>
    </r>
  </si>
  <si>
    <t xml:space="preserve">Viti 2010
</t>
  </si>
  <si>
    <t xml:space="preserve">Viti 2009
</t>
  </si>
  <si>
    <t xml:space="preserve">Shitjet gjithsej (a + b +c )
</t>
  </si>
  <si>
    <t xml:space="preserve">a)
b)
c)
</t>
  </si>
  <si>
    <t xml:space="preserve">Te ardhura nga shitja e Produktit te vet
</t>
  </si>
  <si>
    <t xml:space="preserve">701/702/703
</t>
  </si>
  <si>
    <t xml:space="preserve">Te ardhura nga shitja e Shërbimeve
</t>
  </si>
  <si>
    <t xml:space="preserve">te ardhura nga shitja e Mallrave
</t>
  </si>
  <si>
    <t xml:space="preserve">Të ardhura nga shitje të tjera (a+b+c)
</t>
  </si>
  <si>
    <t xml:space="preserve">a)
</t>
  </si>
  <si>
    <t xml:space="preserve">Qeraja
</t>
  </si>
  <si>
    <t xml:space="preserve">b)
</t>
  </si>
  <si>
    <t xml:space="preserve">Komisione
</t>
  </si>
  <si>
    <t xml:space="preserve">c)
</t>
  </si>
  <si>
    <t xml:space="preserve">Transport per te tjeret
</t>
  </si>
  <si>
    <t xml:space="preserve">Ndryshimet në inventarin e produkteve të gatshëm e prodhimeve në proçes :
</t>
  </si>
  <si>
    <t xml:space="preserve">Shtesat    (+)
</t>
  </si>
  <si>
    <t xml:space="preserve">Pakesimet (-)
</t>
  </si>
  <si>
    <t xml:space="preserve">4
5
6
</t>
  </si>
  <si>
    <t xml:space="preserve">Prodhimi per qellimet e vet ndermarrjes dhe per kapital :
</t>
  </si>
  <si>
    <r>
      <t>nga i cili: Prodhim i aktiveve afatgjata</t>
    </r>
    <r>
      <rPr>
        <sz val="8"/>
        <color indexed="8"/>
        <rFont val="Arial"/>
        <family val="2"/>
      </rPr>
      <t xml:space="preserve">
</t>
    </r>
  </si>
  <si>
    <t xml:space="preserve">Të ardhura nga grantet (Subvencione)
</t>
  </si>
  <si>
    <t xml:space="preserve">Të tjera
</t>
  </si>
  <si>
    <t xml:space="preserve">Të ardhura nga shitja e aktiveve afatgjata
</t>
  </si>
  <si>
    <t xml:space="preserve">I)
</t>
  </si>
  <si>
    <t xml:space="preserve">Totali i te ardhurave I= (1+2+/-3+4+5+6+7+8)
</t>
  </si>
  <si>
    <t>Administratori</t>
  </si>
  <si>
    <t>DRITA   BICI</t>
  </si>
  <si>
    <t>Emri Njesise Ekonomike:ARREDO FAB STUDIO SHPK</t>
  </si>
  <si>
    <t>SHPK</t>
  </si>
  <si>
    <t xml:space="preserve"> Pasqyra Nr.2:STRUKTURA E SHPENZIMEVE</t>
  </si>
  <si>
    <r>
      <t>SHPENZIMET</t>
    </r>
    <r>
      <rPr>
        <sz val="8"/>
        <color indexed="8"/>
        <rFont val="Arial"/>
        <family val="1"/>
        <charset val="204"/>
      </rPr>
      <t xml:space="preserve">
</t>
    </r>
  </si>
  <si>
    <t xml:space="preserve">Blerje, shpenzime (a+/-b+c+/-d+e)
</t>
  </si>
  <si>
    <t xml:space="preserve">a)
b)
c)
d)
e)
</t>
  </si>
  <si>
    <t xml:space="preserve">Blerje/shpenzime materiale dhe materiale të tjera
</t>
  </si>
  <si>
    <t xml:space="preserve">601+602
</t>
  </si>
  <si>
    <t xml:space="preserve">Ndryshimet e gjëndjeve të Materialeve (+/-)
</t>
  </si>
  <si>
    <t xml:space="preserve">Mallra të blera
</t>
  </si>
  <si>
    <t xml:space="preserve">605/1
</t>
  </si>
  <si>
    <t xml:space="preserve">Ndryshimet e gjëndjeve të Mallrave (+/-)
</t>
  </si>
  <si>
    <t xml:space="preserve">Shpenzime per sherbime
</t>
  </si>
  <si>
    <t xml:space="preserve">605/2
</t>
  </si>
  <si>
    <t xml:space="preserve">Shpenzime per personelin (a+b)
</t>
  </si>
  <si>
    <t xml:space="preserve">a-
b-
</t>
  </si>
  <si>
    <t xml:space="preserve">Pagat e personelit
</t>
  </si>
  <si>
    <t xml:space="preserve">Shpenzimet për sig.shoqërore dhe shëndetsore
</t>
  </si>
  <si>
    <t xml:space="preserve">Amortizimet dhe zhvlerësimet
</t>
  </si>
  <si>
    <t xml:space="preserve">Shërbime nga të tretë (a+b+c+d+e+f+g+h+i+j+k+l+m)
</t>
  </si>
  <si>
    <t xml:space="preserve">a) b) c) d) e) f) g) h) i) j) k) l)
m)
</t>
  </si>
  <si>
    <t xml:space="preserve">Sherbimet nga nen-kontraktoret
</t>
  </si>
  <si>
    <t xml:space="preserve">Trajtime te pergjithshme
</t>
  </si>
  <si>
    <t xml:space="preserve">Qera
</t>
  </si>
  <si>
    <t xml:space="preserve">Mirembajtje dhe riparime
</t>
  </si>
  <si>
    <t xml:space="preserve">Shpenzime për Siguracione
</t>
  </si>
  <si>
    <t xml:space="preserve">Kerkim studime
</t>
  </si>
  <si>
    <t xml:space="preserve">Sherbime të tjera
</t>
  </si>
  <si>
    <t xml:space="preserve">Shpenzime per koncesione, patenta dhe licensa
</t>
  </si>
  <si>
    <t xml:space="preserve">Shpenzime per publicitet, reklama
</t>
  </si>
  <si>
    <t xml:space="preserve">Transferime, udhetime, dieta
</t>
  </si>
  <si>
    <t xml:space="preserve">Shpenzime postare dhe telekomunikacioni
</t>
  </si>
  <si>
    <t xml:space="preserve">Shpenzime transporti
</t>
  </si>
  <si>
    <r>
      <t>per Blerje</t>
    </r>
    <r>
      <rPr>
        <sz val="8"/>
        <color indexed="8"/>
        <rFont val="Arial"/>
        <family val="2"/>
      </rPr>
      <t xml:space="preserve">
</t>
    </r>
  </si>
  <si>
    <r>
      <t>per shitje</t>
    </r>
    <r>
      <rPr>
        <sz val="8"/>
        <color indexed="8"/>
        <rFont val="Arial"/>
        <family val="2"/>
      </rPr>
      <t xml:space="preserve">
</t>
    </r>
  </si>
  <si>
    <t xml:space="preserve">Shpenzime per sherbime bankare+ Intersa
</t>
  </si>
  <si>
    <t xml:space="preserve">Tatime dhe taksa (a+b+c+d)
</t>
  </si>
  <si>
    <r>
      <t xml:space="preserve">a) b) c) d)
</t>
    </r>
    <r>
      <rPr>
        <b/>
        <sz val="8"/>
        <color indexed="8"/>
        <rFont val="Arial"/>
        <family val="2"/>
      </rPr>
      <t xml:space="preserve">II)
</t>
    </r>
  </si>
  <si>
    <t xml:space="preserve">Taksa dhe tarifa doganore
</t>
  </si>
  <si>
    <t xml:space="preserve">Akciza
</t>
  </si>
  <si>
    <t xml:space="preserve">Taksa dhe tarifa vendore
</t>
  </si>
  <si>
    <t xml:space="preserve">Taksa e regjistrimit dhe tatime te tjera
</t>
  </si>
  <si>
    <t xml:space="preserve">635+638+657
</t>
  </si>
  <si>
    <t xml:space="preserve">Totali i shpenzimeve II=(1+2+3+4+5)
</t>
  </si>
  <si>
    <t xml:space="preserve">Informatë:
</t>
  </si>
  <si>
    <t xml:space="preserve">Numri mesatar i te punesuarve
</t>
  </si>
  <si>
    <t xml:space="preserve">Investimet
</t>
  </si>
  <si>
    <t xml:space="preserve">a)
b)
</t>
  </si>
  <si>
    <t xml:space="preserve">Shtimi i aseteve fikse
</t>
  </si>
  <si>
    <r>
      <t>nga te cilat: asete te reja</t>
    </r>
    <r>
      <rPr>
        <sz val="8"/>
        <color indexed="8"/>
        <rFont val="Arial"/>
        <family val="2"/>
      </rPr>
      <t xml:space="preserve">
</t>
    </r>
  </si>
  <si>
    <t xml:space="preserve">Pakesimi i aseteve fikse
</t>
  </si>
  <si>
    <r>
      <t>nga te cilat shitja e aseteve ekzistuese</t>
    </r>
    <r>
      <rPr>
        <sz val="8"/>
        <color indexed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</si>
</sst>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);\-#,##0"/>
  </numFmts>
  <fonts count="35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Arial"/>
      <family val="1"/>
      <charset val="204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8"/>
      <color indexed="8"/>
      <name val="Arial"/>
      <family val="1"/>
      <charset val="204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b/>
      <sz val="10"/>
      <name val="Times New Roman"/>
      <family val="1"/>
    </font>
    <font>
      <sz val="9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1"/>
      <charset val="204"/>
    </font>
    <font>
      <sz val="6"/>
      <color indexed="8"/>
      <name val="Arial"/>
      <family val="2"/>
    </font>
    <font>
      <sz val="8"/>
      <color indexed="8"/>
      <name val="Arial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4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>
      <alignment vertical="top" wrapText="1"/>
    </xf>
    <xf numFmtId="0" fontId="22" fillId="0" borderId="0" xfId="0" applyFont="1">
      <alignment vertical="top" wrapText="1"/>
    </xf>
    <xf numFmtId="0" fontId="23" fillId="0" borderId="0" xfId="0" applyFont="1">
      <alignment vertical="top" wrapText="1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18" fillId="33" borderId="13" xfId="0" applyFont="1" applyFill="1" applyBorder="1" applyAlignment="1">
      <alignment vertical="top" wrapText="1"/>
    </xf>
    <xf numFmtId="0" fontId="0" fillId="33" borderId="10" xfId="0" applyFill="1" applyBorder="1" applyAlignment="1">
      <alignment horizontal="left" vertical="top" wrapText="1"/>
    </xf>
    <xf numFmtId="0" fontId="24" fillId="33" borderId="12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168" fontId="20" fillId="34" borderId="10" xfId="0" applyNumberFormat="1" applyFont="1" applyFill="1" applyBorder="1" applyAlignment="1">
      <alignment horizontal="center" vertical="top" wrapText="1"/>
    </xf>
    <xf numFmtId="168" fontId="21" fillId="34" borderId="12" xfId="0" applyNumberFormat="1" applyFont="1" applyFill="1" applyBorder="1" applyAlignment="1">
      <alignment horizontal="left" vertical="top" wrapText="1"/>
    </xf>
    <xf numFmtId="168" fontId="20" fillId="34" borderId="12" xfId="0" applyNumberFormat="1" applyFont="1" applyFill="1" applyBorder="1" applyAlignment="1">
      <alignment horizontal="center" vertical="top" wrapText="1"/>
    </xf>
    <xf numFmtId="168" fontId="20" fillId="34" borderId="12" xfId="0" applyNumberFormat="1" applyFont="1" applyFill="1" applyBorder="1" applyAlignment="1">
      <alignment horizontal="right" vertical="top" wrapText="1"/>
    </xf>
    <xf numFmtId="168" fontId="19" fillId="33" borderId="10" xfId="0" applyNumberFormat="1" applyFont="1" applyFill="1" applyBorder="1" applyAlignment="1">
      <alignment horizontal="center" vertical="top" wrapText="1"/>
    </xf>
    <xf numFmtId="168" fontId="19" fillId="33" borderId="14" xfId="0" applyNumberFormat="1" applyFont="1" applyFill="1" applyBorder="1" applyAlignment="1">
      <alignment horizontal="center" vertical="top" wrapText="1"/>
    </xf>
    <xf numFmtId="168" fontId="19" fillId="33" borderId="15" xfId="0" applyNumberFormat="1" applyFont="1" applyFill="1" applyBorder="1" applyAlignment="1">
      <alignment horizontal="center" vertical="top" wrapText="1"/>
    </xf>
    <xf numFmtId="168" fontId="19" fillId="33" borderId="16" xfId="0" applyNumberFormat="1" applyFont="1" applyFill="1" applyBorder="1" applyAlignment="1">
      <alignment horizontal="center" vertical="top" wrapText="1"/>
    </xf>
    <xf numFmtId="168" fontId="19" fillId="33" borderId="12" xfId="0" applyNumberFormat="1" applyFont="1" applyFill="1" applyBorder="1" applyAlignment="1">
      <alignment horizontal="left" vertical="top" wrapText="1"/>
    </xf>
    <xf numFmtId="168" fontId="19" fillId="33" borderId="12" xfId="0" applyNumberFormat="1" applyFont="1" applyFill="1" applyBorder="1" applyAlignment="1">
      <alignment horizontal="center" vertical="top" wrapText="1"/>
    </xf>
    <xf numFmtId="168" fontId="20" fillId="33" borderId="12" xfId="0" applyNumberFormat="1" applyFont="1" applyFill="1" applyBorder="1" applyAlignment="1">
      <alignment horizontal="center" vertical="top" wrapText="1"/>
    </xf>
    <xf numFmtId="168" fontId="20" fillId="33" borderId="12" xfId="0" applyNumberFormat="1" applyFont="1" applyFill="1" applyBorder="1" applyAlignment="1">
      <alignment horizontal="right" vertical="top" wrapText="1"/>
    </xf>
    <xf numFmtId="168" fontId="20" fillId="33" borderId="10" xfId="0" applyNumberFormat="1" applyFont="1" applyFill="1" applyBorder="1" applyAlignment="1">
      <alignment horizontal="center" vertical="top" wrapText="1"/>
    </xf>
    <xf numFmtId="168" fontId="21" fillId="33" borderId="12" xfId="0" applyNumberFormat="1" applyFont="1" applyFill="1" applyBorder="1" applyAlignment="1">
      <alignment horizontal="left" vertical="top" wrapText="1"/>
    </xf>
    <xf numFmtId="168" fontId="25" fillId="33" borderId="12" xfId="0" applyNumberFormat="1" applyFont="1" applyFill="1" applyBorder="1" applyAlignment="1">
      <alignment horizontal="center" vertical="center" wrapText="1"/>
    </xf>
    <xf numFmtId="168" fontId="20" fillId="33" borderId="14" xfId="0" applyNumberFormat="1" applyFont="1" applyFill="1" applyBorder="1" applyAlignment="1">
      <alignment horizontal="center" vertical="top" wrapText="1"/>
    </xf>
    <xf numFmtId="168" fontId="20" fillId="33" borderId="15" xfId="0" applyNumberFormat="1" applyFont="1" applyFill="1" applyBorder="1" applyAlignment="1">
      <alignment horizontal="center" vertical="top" wrapText="1"/>
    </xf>
    <xf numFmtId="168" fontId="21" fillId="33" borderId="14" xfId="0" applyNumberFormat="1" applyFont="1" applyFill="1" applyBorder="1" applyAlignment="1">
      <alignment horizontal="center" vertical="top" wrapText="1"/>
    </xf>
    <xf numFmtId="168" fontId="21" fillId="33" borderId="15" xfId="0" applyNumberFormat="1" applyFont="1" applyFill="1" applyBorder="1" applyAlignment="1">
      <alignment horizontal="center" vertical="top" wrapText="1"/>
    </xf>
    <xf numFmtId="168" fontId="21" fillId="33" borderId="16" xfId="0" applyNumberFormat="1" applyFont="1" applyFill="1" applyBorder="1" applyAlignment="1">
      <alignment horizontal="center" vertical="top" wrapText="1"/>
    </xf>
    <xf numFmtId="168" fontId="26" fillId="33" borderId="12" xfId="0" applyNumberFormat="1" applyFont="1" applyFill="1" applyBorder="1" applyAlignment="1">
      <alignment horizontal="left" vertical="top" wrapText="1"/>
    </xf>
    <xf numFmtId="168" fontId="21" fillId="34" borderId="10" xfId="0" applyNumberFormat="1" applyFont="1" applyFill="1" applyBorder="1" applyAlignment="1">
      <alignment horizontal="center" vertical="top" wrapText="1"/>
    </xf>
    <xf numFmtId="168" fontId="20" fillId="34" borderId="12" xfId="0" applyNumberFormat="1" applyFont="1" applyFill="1" applyBorder="1" applyAlignment="1">
      <alignment horizontal="left" vertical="top" wrapText="1"/>
    </xf>
    <xf numFmtId="168" fontId="21" fillId="33" borderId="0" xfId="0" applyNumberFormat="1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>
      <alignment vertical="top" wrapText="1"/>
    </xf>
    <xf numFmtId="0" fontId="29" fillId="0" borderId="0" xfId="0" applyFont="1">
      <alignment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>
      <alignment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>
      <alignment vertical="top" wrapText="1"/>
    </xf>
    <xf numFmtId="0" fontId="32" fillId="33" borderId="10" xfId="0" applyFont="1" applyFill="1" applyBorder="1" applyAlignment="1">
      <alignment horizontal="left" vertical="top" wrapText="1"/>
    </xf>
    <xf numFmtId="0" fontId="24" fillId="33" borderId="12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left" vertical="top" wrapText="1"/>
    </xf>
    <xf numFmtId="168" fontId="20" fillId="34" borderId="10" xfId="0" applyNumberFormat="1" applyFont="1" applyFill="1" applyBorder="1" applyAlignment="1">
      <alignment horizontal="left" vertical="top" wrapText="1"/>
    </xf>
    <xf numFmtId="168" fontId="19" fillId="33" borderId="14" xfId="0" applyNumberFormat="1" applyFont="1" applyFill="1" applyBorder="1" applyAlignment="1">
      <alignment horizontal="left" vertical="top" wrapText="1"/>
    </xf>
    <xf numFmtId="168" fontId="19" fillId="33" borderId="15" xfId="0" applyNumberFormat="1" applyFont="1" applyFill="1" applyBorder="1" applyAlignment="1">
      <alignment horizontal="left" vertical="top" wrapText="1"/>
    </xf>
    <xf numFmtId="168" fontId="19" fillId="33" borderId="16" xfId="0" applyNumberFormat="1" applyFont="1" applyFill="1" applyBorder="1" applyAlignment="1">
      <alignment horizontal="left" vertical="top" wrapText="1"/>
    </xf>
    <xf numFmtId="168" fontId="20" fillId="33" borderId="12" xfId="0" applyNumberFormat="1" applyFont="1" applyFill="1" applyBorder="1" applyAlignment="1">
      <alignment horizontal="left" vertical="top" wrapText="1"/>
    </xf>
    <xf numFmtId="168" fontId="33" fillId="33" borderId="12" xfId="0" applyNumberFormat="1" applyFont="1" applyFill="1" applyBorder="1" applyAlignment="1">
      <alignment horizontal="center" vertical="top" wrapText="1"/>
    </xf>
    <xf numFmtId="168" fontId="21" fillId="33" borderId="12" xfId="0" applyNumberFormat="1" applyFont="1" applyFill="1" applyBorder="1" applyAlignment="1">
      <alignment horizontal="left" vertical="top" wrapText="1"/>
    </xf>
    <xf numFmtId="168" fontId="21" fillId="33" borderId="13" xfId="0" applyNumberFormat="1" applyFont="1" applyFill="1" applyBorder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32.136/01%20-%20DITARE%20%20%20MASTRO%20%20(%20VEPRIMESH%20)ARREDO%20FAB%202010/Ditar%20%20Mast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NTABILITET%20PC%20RI/VITI%202009/ARR.FAB.STUDIO-09/01%20-%20DITARE%20%20%20MASTRO%20%20(%20VEPRIMESH%20)/Ditar%20%20Mast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"/>
      <sheetName val="01.BANKA-PERMLEDHESE"/>
      <sheetName val="01-Intesa Bank"/>
      <sheetName val="02-Raiffesien Bank"/>
      <sheetName val="03-Union Bank"/>
      <sheetName val="04.B.K.T Bank"/>
      <sheetName val="05-B.K.T Kredia"/>
      <sheetName val="01-B7"/>
      <sheetName val="021-Ar.EURO"/>
      <sheetName val="02. Ar.LEK"/>
      <sheetName val="03 - Blerjet"/>
      <sheetName val="04-Shitjet"/>
      <sheetName val="05-Paga"/>
      <sheetName val="06- Vep.  #"/>
      <sheetName val="07-DITARI MAGAZINES"/>
      <sheetName val="08-Ditari i AAJM&amp;AAM"/>
      <sheetName val="09- Vep MB"/>
      <sheetName val="401"/>
      <sheetName val="411-PPERMBLEDH."/>
      <sheetName val="411P.1"/>
      <sheetName val="411P.2"/>
      <sheetName val="411P.3"/>
      <sheetName val="431"/>
      <sheetName val="F D P"/>
      <sheetName val="Tab-sig"/>
      <sheetName val="Lista puntore"/>
      <sheetName val="Inv. A Q T - 2010"/>
      <sheetName val="Sheet1"/>
      <sheetName val="Sheet5"/>
      <sheetName val="Sheet7"/>
      <sheetName val="Sheet6"/>
      <sheetName val="Sheet9"/>
      <sheetName val="Sheet8"/>
      <sheetName val="Sheet4"/>
      <sheetName val="Sheet10"/>
    </sheetNames>
    <sheetDataSet>
      <sheetData sheetId="0">
        <row r="127">
          <cell r="F127">
            <v>106022405.33333333</v>
          </cell>
        </row>
        <row r="128">
          <cell r="F128">
            <v>-58536344</v>
          </cell>
        </row>
        <row r="131">
          <cell r="F131">
            <v>1559999.92</v>
          </cell>
        </row>
        <row r="132">
          <cell r="F132">
            <v>465824.66666666669</v>
          </cell>
        </row>
        <row r="133">
          <cell r="F133">
            <v>79786</v>
          </cell>
        </row>
        <row r="136">
          <cell r="F136">
            <v>150000</v>
          </cell>
        </row>
        <row r="137">
          <cell r="F137">
            <v>0</v>
          </cell>
        </row>
        <row r="138">
          <cell r="F138">
            <v>1517419</v>
          </cell>
        </row>
        <row r="139">
          <cell r="F139">
            <v>3759068</v>
          </cell>
        </row>
        <row r="143">
          <cell r="F143">
            <v>379277</v>
          </cell>
        </row>
        <row r="144">
          <cell r="F144">
            <v>0</v>
          </cell>
        </row>
        <row r="145">
          <cell r="F145">
            <v>230430.5</v>
          </cell>
        </row>
        <row r="148">
          <cell r="F148">
            <v>2600136</v>
          </cell>
        </row>
        <row r="149">
          <cell r="F149">
            <v>434222.71200000006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"/>
      <sheetName val="01.BANKA-PERMLEDHESE"/>
      <sheetName val="01-INTESA-EURO-"/>
      <sheetName val="01-INTESA-LEK-"/>
      <sheetName val="01.B4(UNINON BANK-EURO)"/>
      <sheetName val="01.B5(U.BANK-LEK)"/>
      <sheetName val="01.BKT"/>
      <sheetName val="01-B7RAIFFAZEN)"/>
      <sheetName val="021-Ar.EURO"/>
      <sheetName val="02. Ar.LEK"/>
      <sheetName val="03 - Blerjet"/>
      <sheetName val="04-Shitjet"/>
      <sheetName val="05-Paga"/>
      <sheetName val="06- Vep.  #"/>
      <sheetName val="07-DITARI MAGAZINES"/>
      <sheetName val="08-Ditari i AAJM&amp;AAM"/>
      <sheetName val="09- Vep MB"/>
      <sheetName val="401"/>
      <sheetName val="411-PPERMBLEDH."/>
      <sheetName val="411P.1"/>
      <sheetName val="411P.2"/>
      <sheetName val="411P.3"/>
      <sheetName val="431"/>
      <sheetName val="F D P"/>
      <sheetName val="Tab-sig"/>
      <sheetName val="Lista puntore"/>
      <sheetName val="Inv. A Q T - 2009"/>
      <sheetName val="Sheet1"/>
      <sheetName val="Sheet5"/>
      <sheetName val="Sheet7"/>
      <sheetName val="Sheet6"/>
      <sheetName val="Sheet9"/>
      <sheetName val="Sheet8"/>
      <sheetName val="Sheet4"/>
      <sheetName val="Sheet10"/>
    </sheetNames>
    <sheetDataSet>
      <sheetData sheetId="0">
        <row r="126">
          <cell r="F126">
            <v>53618190.581199996</v>
          </cell>
        </row>
        <row r="130">
          <cell r="F130">
            <v>1200000</v>
          </cell>
        </row>
        <row r="135">
          <cell r="F135">
            <v>71142</v>
          </cell>
        </row>
        <row r="136">
          <cell r="F136">
            <v>36000</v>
          </cell>
        </row>
        <row r="137">
          <cell r="F137">
            <v>2026032</v>
          </cell>
        </row>
        <row r="138">
          <cell r="F138">
            <v>3612750</v>
          </cell>
        </row>
        <row r="142">
          <cell r="F142">
            <v>87440</v>
          </cell>
        </row>
        <row r="143">
          <cell r="F143">
            <v>11698</v>
          </cell>
        </row>
        <row r="146">
          <cell r="F146">
            <v>121252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B1" sqref="B1"/>
    </sheetView>
  </sheetViews>
  <sheetFormatPr defaultColWidth="7.77734375" defaultRowHeight="13.2" x14ac:dyDescent="0.25"/>
  <cols>
    <col min="1" max="1" width="2.6640625" customWidth="1"/>
    <col min="2" max="2" width="61.5546875" customWidth="1"/>
    <col min="3" max="3" width="11.5546875" customWidth="1"/>
    <col min="4" max="4" width="11" customWidth="1"/>
    <col min="5" max="6" width="14.5546875" customWidth="1"/>
  </cols>
  <sheetData>
    <row r="2" spans="1:6" ht="15.75" customHeight="1" x14ac:dyDescent="0.25">
      <c r="B2" s="1" t="s">
        <v>0</v>
      </c>
    </row>
    <row r="3" spans="1:6" ht="15.75" customHeight="1" x14ac:dyDescent="0.25">
      <c r="B3" s="1" t="s">
        <v>1</v>
      </c>
    </row>
    <row r="4" spans="1:6" ht="15.75" customHeight="1" x14ac:dyDescent="0.25">
      <c r="B4" s="2" t="s">
        <v>2</v>
      </c>
    </row>
    <row r="6" spans="1:6" ht="13.05" customHeight="1" x14ac:dyDescent="0.25">
      <c r="A6" s="3" t="s">
        <v>3</v>
      </c>
      <c r="B6" s="5"/>
      <c r="C6" s="5"/>
      <c r="D6" s="5"/>
      <c r="E6" s="5"/>
      <c r="F6" s="4"/>
    </row>
    <row r="7" spans="1:6" ht="25.05" customHeight="1" x14ac:dyDescent="0.25">
      <c r="A7" s="6"/>
      <c r="B7" s="7" t="s">
        <v>4</v>
      </c>
      <c r="C7" s="8" t="s">
        <v>5</v>
      </c>
      <c r="D7" s="8" t="s">
        <v>6</v>
      </c>
      <c r="E7" s="9" t="s">
        <v>7</v>
      </c>
      <c r="F7" s="9" t="s">
        <v>8</v>
      </c>
    </row>
    <row r="8" spans="1:6" ht="13.95" customHeight="1" x14ac:dyDescent="0.25">
      <c r="A8" s="10">
        <v>1</v>
      </c>
      <c r="B8" s="11" t="s">
        <v>9</v>
      </c>
      <c r="C8" s="12">
        <v>70</v>
      </c>
      <c r="D8" s="12">
        <v>11100</v>
      </c>
      <c r="E8" s="13">
        <f>SUM(E9:E11)</f>
        <v>77295858</v>
      </c>
      <c r="F8" s="13">
        <f>SUM(F9:F11)</f>
        <v>78758573</v>
      </c>
    </row>
    <row r="9" spans="1:6" ht="13.95" customHeight="1" x14ac:dyDescent="0.25">
      <c r="A9" s="15" t="s">
        <v>10</v>
      </c>
      <c r="B9" s="18" t="s">
        <v>11</v>
      </c>
      <c r="C9" s="19" t="s">
        <v>12</v>
      </c>
      <c r="D9" s="20">
        <v>11101</v>
      </c>
      <c r="E9" s="21">
        <v>9157594</v>
      </c>
      <c r="F9" s="21">
        <v>14236896</v>
      </c>
    </row>
    <row r="10" spans="1:6" ht="13.95" customHeight="1" x14ac:dyDescent="0.25">
      <c r="A10" s="17"/>
      <c r="B10" s="18" t="s">
        <v>13</v>
      </c>
      <c r="C10" s="20">
        <v>704</v>
      </c>
      <c r="D10" s="20">
        <v>11102</v>
      </c>
      <c r="E10" s="21">
        <v>1591816</v>
      </c>
      <c r="F10" s="21">
        <v>0</v>
      </c>
    </row>
    <row r="11" spans="1:6" ht="13.95" customHeight="1" x14ac:dyDescent="0.25">
      <c r="A11" s="16"/>
      <c r="B11" s="18" t="s">
        <v>14</v>
      </c>
      <c r="C11" s="20">
        <v>705</v>
      </c>
      <c r="D11" s="20">
        <v>11103</v>
      </c>
      <c r="E11" s="21">
        <v>66546448</v>
      </c>
      <c r="F11" s="21">
        <v>64521677</v>
      </c>
    </row>
    <row r="12" spans="1:6" ht="13.95" customHeight="1" x14ac:dyDescent="0.25">
      <c r="A12" s="10">
        <v>2</v>
      </c>
      <c r="B12" s="11" t="s">
        <v>15</v>
      </c>
      <c r="C12" s="12">
        <v>708</v>
      </c>
      <c r="D12" s="12">
        <v>11104</v>
      </c>
      <c r="E12" s="13">
        <f>SUM(E13:E15)</f>
        <v>700000</v>
      </c>
      <c r="F12" s="13">
        <f>SUM(F13:F15)</f>
        <v>300000</v>
      </c>
    </row>
    <row r="13" spans="1:6" ht="13.95" customHeight="1" x14ac:dyDescent="0.25">
      <c r="A13" s="14" t="s">
        <v>16</v>
      </c>
      <c r="B13" s="18" t="s">
        <v>17</v>
      </c>
      <c r="C13" s="20">
        <v>7081</v>
      </c>
      <c r="D13" s="20">
        <v>111041</v>
      </c>
      <c r="E13" s="21">
        <v>0</v>
      </c>
      <c r="F13" s="21">
        <v>0</v>
      </c>
    </row>
    <row r="14" spans="1:6" ht="13.95" customHeight="1" x14ac:dyDescent="0.25">
      <c r="A14" s="14" t="s">
        <v>18</v>
      </c>
      <c r="B14" s="18" t="s">
        <v>19</v>
      </c>
      <c r="C14" s="20">
        <v>7082</v>
      </c>
      <c r="D14" s="20">
        <v>111042</v>
      </c>
      <c r="E14" s="21">
        <v>0</v>
      </c>
      <c r="F14" s="21"/>
    </row>
    <row r="15" spans="1:6" ht="13.95" customHeight="1" x14ac:dyDescent="0.25">
      <c r="A15" s="14" t="s">
        <v>20</v>
      </c>
      <c r="B15" s="18" t="s">
        <v>21</v>
      </c>
      <c r="C15" s="20">
        <v>7083</v>
      </c>
      <c r="D15" s="20">
        <v>111043</v>
      </c>
      <c r="E15" s="21">
        <v>700000</v>
      </c>
      <c r="F15" s="21">
        <v>300000</v>
      </c>
    </row>
    <row r="16" spans="1:6" ht="25.05" customHeight="1" x14ac:dyDescent="0.25">
      <c r="A16" s="22">
        <v>3</v>
      </c>
      <c r="B16" s="23" t="s">
        <v>22</v>
      </c>
      <c r="C16" s="24">
        <v>71</v>
      </c>
      <c r="D16" s="24">
        <v>11201</v>
      </c>
      <c r="E16" s="21">
        <v>0</v>
      </c>
      <c r="F16" s="21"/>
    </row>
    <row r="17" spans="1:6" ht="13.95" customHeight="1" x14ac:dyDescent="0.25">
      <c r="A17" s="25"/>
      <c r="B17" s="18" t="s">
        <v>23</v>
      </c>
      <c r="C17" s="20"/>
      <c r="D17" s="20">
        <v>112011</v>
      </c>
      <c r="E17" s="21">
        <v>0</v>
      </c>
      <c r="F17" s="21"/>
    </row>
    <row r="18" spans="1:6" ht="13.95" customHeight="1" x14ac:dyDescent="0.25">
      <c r="A18" s="26"/>
      <c r="B18" s="18" t="s">
        <v>24</v>
      </c>
      <c r="C18" s="20"/>
      <c r="D18" s="20">
        <v>112012</v>
      </c>
      <c r="E18" s="21">
        <v>0</v>
      </c>
      <c r="F18" s="21"/>
    </row>
    <row r="19" spans="1:6" ht="13.95" customHeight="1" x14ac:dyDescent="0.25">
      <c r="A19" s="27" t="s">
        <v>25</v>
      </c>
      <c r="B19" s="11" t="s">
        <v>26</v>
      </c>
      <c r="C19" s="12">
        <v>72</v>
      </c>
      <c r="D19" s="12">
        <v>11300</v>
      </c>
      <c r="E19" s="13">
        <v>0</v>
      </c>
      <c r="F19" s="13"/>
    </row>
    <row r="20" spans="1:6" ht="13.95" customHeight="1" x14ac:dyDescent="0.25">
      <c r="A20" s="29"/>
      <c r="B20" s="30" t="s">
        <v>27</v>
      </c>
      <c r="C20" s="20"/>
      <c r="D20" s="20">
        <v>11301</v>
      </c>
      <c r="E20" s="21">
        <v>0</v>
      </c>
      <c r="F20" s="21"/>
    </row>
    <row r="21" spans="1:6" ht="13.95" customHeight="1" x14ac:dyDescent="0.25">
      <c r="A21" s="29"/>
      <c r="B21" s="11" t="s">
        <v>28</v>
      </c>
      <c r="C21" s="12">
        <v>73</v>
      </c>
      <c r="D21" s="12">
        <v>11400</v>
      </c>
      <c r="E21" s="13">
        <v>0</v>
      </c>
      <c r="F21" s="13"/>
    </row>
    <row r="22" spans="1:6" ht="13.95" customHeight="1" x14ac:dyDescent="0.25">
      <c r="A22" s="28"/>
      <c r="B22" s="23" t="s">
        <v>29</v>
      </c>
      <c r="C22" s="20">
        <v>75</v>
      </c>
      <c r="D22" s="20">
        <v>11500</v>
      </c>
      <c r="E22" s="21">
        <v>2896</v>
      </c>
      <c r="F22" s="21">
        <v>160</v>
      </c>
    </row>
    <row r="23" spans="1:6" ht="13.95" customHeight="1" x14ac:dyDescent="0.25">
      <c r="A23" s="22">
        <v>7</v>
      </c>
      <c r="B23" s="23" t="s">
        <v>30</v>
      </c>
      <c r="C23" s="20">
        <v>77</v>
      </c>
      <c r="D23" s="20">
        <v>11600</v>
      </c>
      <c r="E23" s="21">
        <v>0</v>
      </c>
      <c r="F23" s="21">
        <v>0</v>
      </c>
    </row>
    <row r="24" spans="1:6" ht="13.95" customHeight="1" x14ac:dyDescent="0.25">
      <c r="A24" s="31" t="s">
        <v>31</v>
      </c>
      <c r="B24" s="11" t="s">
        <v>32</v>
      </c>
      <c r="C24" s="32"/>
      <c r="D24" s="12">
        <v>11800</v>
      </c>
      <c r="E24" s="13">
        <f>SUM(E8+E12+E17-E18+E19+E21+E22+E23)</f>
        <v>77998754</v>
      </c>
      <c r="F24" s="13">
        <f>SUM(F8+F12+F17-F18+F19+F21+F22+F23)</f>
        <v>79058733</v>
      </c>
    </row>
    <row r="25" spans="1:6" ht="15.75" customHeight="1" x14ac:dyDescent="0.25">
      <c r="E25" s="1" t="s">
        <v>33</v>
      </c>
    </row>
    <row r="26" spans="1:6" x14ac:dyDescent="0.25">
      <c r="B26" s="33"/>
      <c r="E26" s="34" t="s">
        <v>34</v>
      </c>
    </row>
    <row r="27" spans="1:6" x14ac:dyDescent="0.25">
      <c r="B27" s="33"/>
    </row>
  </sheetData>
  <mergeCells count="4">
    <mergeCell ref="A6:F6"/>
    <mergeCell ref="A9:A11"/>
    <mergeCell ref="A17:A18"/>
    <mergeCell ref="A19:A22"/>
  </mergeCells>
  <pageMargins left="0.75" right="0.75" top="1" bottom="1" header="0.5" footer="0.5"/>
  <pageSetup paperSize="9" orientation="landscape" horizontalDpi="30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" workbookViewId="0">
      <selection activeCell="H13" sqref="H13"/>
    </sheetView>
  </sheetViews>
  <sheetFormatPr defaultColWidth="7.77734375" defaultRowHeight="12" customHeight="1" x14ac:dyDescent="0.25"/>
  <cols>
    <col min="1" max="1" width="2.77734375" style="35" customWidth="1"/>
    <col min="2" max="2" width="44.21875" style="35" customWidth="1"/>
    <col min="3" max="3" width="8.88671875" style="35" customWidth="1"/>
    <col min="4" max="4" width="10.88671875" style="35" customWidth="1"/>
    <col min="5" max="5" width="9.88671875" style="35" customWidth="1"/>
    <col min="6" max="6" width="9.44140625" style="35" customWidth="1"/>
    <col min="7" max="7" width="7.77734375" style="35"/>
    <col min="8" max="8" width="8.88671875" style="35" bestFit="1" customWidth="1"/>
    <col min="9" max="16384" width="7.77734375" style="35"/>
  </cols>
  <sheetData>
    <row r="1" spans="1:6" ht="15.75" customHeight="1" x14ac:dyDescent="0.25">
      <c r="B1" s="36" t="s">
        <v>35</v>
      </c>
      <c r="C1" s="37" t="s">
        <v>36</v>
      </c>
    </row>
    <row r="2" spans="1:6" ht="15.75" customHeight="1" x14ac:dyDescent="0.25">
      <c r="B2" s="36" t="s">
        <v>1</v>
      </c>
      <c r="C2" s="38"/>
    </row>
    <row r="3" spans="1:6" ht="15.75" customHeight="1" x14ac:dyDescent="0.25">
      <c r="B3" s="39" t="s">
        <v>37</v>
      </c>
      <c r="C3" s="38"/>
    </row>
    <row r="4" spans="1:6" s="40" customFormat="1" ht="33.75" customHeight="1" x14ac:dyDescent="0.25">
      <c r="A4" s="41"/>
      <c r="B4" s="7" t="s">
        <v>38</v>
      </c>
      <c r="C4" s="42" t="s">
        <v>5</v>
      </c>
      <c r="D4" s="42" t="s">
        <v>6</v>
      </c>
      <c r="E4" s="43" t="s">
        <v>7</v>
      </c>
      <c r="F4" s="43" t="s">
        <v>8</v>
      </c>
    </row>
    <row r="5" spans="1:6" s="40" customFormat="1" ht="13.95" customHeight="1" x14ac:dyDescent="0.25">
      <c r="A5" s="44">
        <v>1</v>
      </c>
      <c r="B5" s="11" t="s">
        <v>39</v>
      </c>
      <c r="C5" s="12">
        <v>60</v>
      </c>
      <c r="D5" s="12">
        <v>12100</v>
      </c>
      <c r="E5" s="13">
        <f>E6+E7+E8+E10+E9</f>
        <v>57250521.333333328</v>
      </c>
      <c r="F5" s="13">
        <f>F6+F7+F8+F10+F9</f>
        <v>60868535.581199996</v>
      </c>
    </row>
    <row r="6" spans="1:6" s="40" customFormat="1" ht="13.95" customHeight="1" x14ac:dyDescent="0.25">
      <c r="A6" s="45" t="s">
        <v>40</v>
      </c>
      <c r="B6" s="18" t="s">
        <v>41</v>
      </c>
      <c r="C6" s="19" t="s">
        <v>42</v>
      </c>
      <c r="D6" s="20">
        <v>12101</v>
      </c>
      <c r="E6" s="21">
        <v>7929371</v>
      </c>
      <c r="F6" s="21">
        <v>11735768</v>
      </c>
    </row>
    <row r="7" spans="1:6" s="40" customFormat="1" ht="14.25" customHeight="1" x14ac:dyDescent="0.25">
      <c r="A7" s="47"/>
      <c r="B7" s="18" t="s">
        <v>43</v>
      </c>
      <c r="C7" s="20"/>
      <c r="D7" s="20">
        <v>12102</v>
      </c>
      <c r="E7" s="21">
        <v>552611</v>
      </c>
      <c r="F7" s="21">
        <v>-630674</v>
      </c>
    </row>
    <row r="8" spans="1:6" s="40" customFormat="1" ht="12" customHeight="1" x14ac:dyDescent="0.25">
      <c r="A8" s="47"/>
      <c r="B8" s="18" t="s">
        <v>44</v>
      </c>
      <c r="C8" s="19" t="s">
        <v>45</v>
      </c>
      <c r="D8" s="20">
        <v>12103</v>
      </c>
      <c r="E8" s="21">
        <f>[1]Bilanci!$F$127</f>
        <v>106022405.33333333</v>
      </c>
      <c r="F8" s="21">
        <f>[2]Bilanci!$F$126</f>
        <v>53618190.581199996</v>
      </c>
    </row>
    <row r="9" spans="1:6" s="40" customFormat="1" ht="13.95" customHeight="1" x14ac:dyDescent="0.25">
      <c r="A9" s="47"/>
      <c r="B9" s="18" t="s">
        <v>46</v>
      </c>
      <c r="C9" s="20"/>
      <c r="D9" s="20">
        <v>12104</v>
      </c>
      <c r="E9" s="21">
        <f>[1]Bilanci!$F$128</f>
        <v>-58536344</v>
      </c>
      <c r="F9" s="21">
        <v>-4213462</v>
      </c>
    </row>
    <row r="10" spans="1:6" s="40" customFormat="1" ht="13.95" customHeight="1" x14ac:dyDescent="0.25">
      <c r="A10" s="46"/>
      <c r="B10" s="18" t="s">
        <v>47</v>
      </c>
      <c r="C10" s="19" t="s">
        <v>48</v>
      </c>
      <c r="D10" s="20">
        <v>12105</v>
      </c>
      <c r="E10" s="21">
        <v>1282478</v>
      </c>
      <c r="F10" s="21">
        <v>358713</v>
      </c>
    </row>
    <row r="11" spans="1:6" s="40" customFormat="1" ht="13.95" customHeight="1" x14ac:dyDescent="0.25">
      <c r="A11" s="44">
        <v>2</v>
      </c>
      <c r="B11" s="11" t="s">
        <v>49</v>
      </c>
      <c r="C11" s="12">
        <v>64</v>
      </c>
      <c r="D11" s="12">
        <v>12200</v>
      </c>
      <c r="E11" s="13">
        <f>E12+E13</f>
        <v>3034358.7120000003</v>
      </c>
      <c r="F11" s="13">
        <f>F12+F13</f>
        <v>2787461</v>
      </c>
    </row>
    <row r="12" spans="1:6" s="40" customFormat="1" ht="13.95" customHeight="1" x14ac:dyDescent="0.25">
      <c r="A12" s="45" t="s">
        <v>50</v>
      </c>
      <c r="B12" s="18" t="s">
        <v>51</v>
      </c>
      <c r="C12" s="20">
        <v>641</v>
      </c>
      <c r="D12" s="20">
        <v>12201</v>
      </c>
      <c r="E12" s="21">
        <f>[1]Bilanci!$F$148</f>
        <v>2600136</v>
      </c>
      <c r="F12" s="21">
        <v>2360094</v>
      </c>
    </row>
    <row r="13" spans="1:6" s="40" customFormat="1" ht="13.95" customHeight="1" x14ac:dyDescent="0.25">
      <c r="A13" s="46"/>
      <c r="B13" s="18" t="s">
        <v>52</v>
      </c>
      <c r="C13" s="20">
        <v>644</v>
      </c>
      <c r="D13" s="20">
        <v>12202</v>
      </c>
      <c r="E13" s="21">
        <f>[1]Bilanci!$F$149</f>
        <v>434222.71200000006</v>
      </c>
      <c r="F13" s="21">
        <v>427367</v>
      </c>
    </row>
    <row r="14" spans="1:6" s="40" customFormat="1" ht="13.95" customHeight="1" x14ac:dyDescent="0.25">
      <c r="A14" s="44">
        <v>3</v>
      </c>
      <c r="B14" s="11" t="s">
        <v>53</v>
      </c>
      <c r="C14" s="12">
        <v>68</v>
      </c>
      <c r="D14" s="12">
        <v>12300</v>
      </c>
      <c r="E14" s="13">
        <v>1076127</v>
      </c>
      <c r="F14" s="13">
        <v>570862</v>
      </c>
    </row>
    <row r="15" spans="1:6" s="40" customFormat="1" ht="13.95" customHeight="1" x14ac:dyDescent="0.25">
      <c r="A15" s="44">
        <v>4</v>
      </c>
      <c r="B15" s="11" t="s">
        <v>54</v>
      </c>
      <c r="C15" s="12">
        <v>61</v>
      </c>
      <c r="D15" s="12">
        <v>12400</v>
      </c>
      <c r="E15" s="13">
        <f>SUM(E16:E25)+E26+E27+E30</f>
        <v>8883629.586666666</v>
      </c>
      <c r="F15" s="13">
        <f>SUM(F16:F25)+F26+F27+F30</f>
        <v>8474935</v>
      </c>
    </row>
    <row r="16" spans="1:6" s="40" customFormat="1" ht="13.95" customHeight="1" x14ac:dyDescent="0.25">
      <c r="A16" s="45" t="s">
        <v>55</v>
      </c>
      <c r="B16" s="18" t="s">
        <v>56</v>
      </c>
      <c r="C16" s="20"/>
      <c r="D16" s="20">
        <v>12401</v>
      </c>
      <c r="E16" s="21">
        <v>0</v>
      </c>
      <c r="F16" s="21">
        <v>0</v>
      </c>
    </row>
    <row r="17" spans="1:6" s="40" customFormat="1" ht="13.95" customHeight="1" x14ac:dyDescent="0.25">
      <c r="A17" s="47"/>
      <c r="B17" s="18" t="s">
        <v>57</v>
      </c>
      <c r="C17" s="20">
        <v>611</v>
      </c>
      <c r="D17" s="20">
        <v>12402</v>
      </c>
      <c r="E17" s="21">
        <v>0</v>
      </c>
      <c r="F17" s="21">
        <v>0</v>
      </c>
    </row>
    <row r="18" spans="1:6" s="40" customFormat="1" ht="13.95" customHeight="1" x14ac:dyDescent="0.25">
      <c r="A18" s="47"/>
      <c r="B18" s="18" t="s">
        <v>58</v>
      </c>
      <c r="C18" s="20">
        <v>613</v>
      </c>
      <c r="D18" s="20">
        <v>12403</v>
      </c>
      <c r="E18" s="21">
        <f>[1]Bilanci!$F$131</f>
        <v>1559999.92</v>
      </c>
      <c r="F18" s="21">
        <f>[2]Bilanci!$F$130</f>
        <v>1200000</v>
      </c>
    </row>
    <row r="19" spans="1:6" s="40" customFormat="1" ht="13.95" customHeight="1" x14ac:dyDescent="0.25">
      <c r="A19" s="47"/>
      <c r="B19" s="18" t="s">
        <v>59</v>
      </c>
      <c r="C19" s="20">
        <v>615</v>
      </c>
      <c r="D19" s="20">
        <v>12404</v>
      </c>
      <c r="E19" s="21">
        <f>[1]Bilanci!$F$132</f>
        <v>465824.66666666669</v>
      </c>
      <c r="F19" s="21">
        <v>0</v>
      </c>
    </row>
    <row r="20" spans="1:6" s="40" customFormat="1" ht="13.95" customHeight="1" x14ac:dyDescent="0.25">
      <c r="A20" s="47"/>
      <c r="B20" s="18" t="s">
        <v>60</v>
      </c>
      <c r="C20" s="20">
        <v>616</v>
      </c>
      <c r="D20" s="20">
        <v>12405</v>
      </c>
      <c r="E20" s="21">
        <f>[1]Bilanci!$F$133</f>
        <v>79786</v>
      </c>
      <c r="F20" s="21">
        <v>0</v>
      </c>
    </row>
    <row r="21" spans="1:6" s="40" customFormat="1" ht="13.95" customHeight="1" x14ac:dyDescent="0.25">
      <c r="A21" s="47"/>
      <c r="B21" s="18" t="s">
        <v>61</v>
      </c>
      <c r="C21" s="20">
        <v>617</v>
      </c>
      <c r="D21" s="20">
        <v>12406</v>
      </c>
      <c r="E21" s="21">
        <v>0</v>
      </c>
      <c r="F21" s="21">
        <v>0</v>
      </c>
    </row>
    <row r="22" spans="1:6" s="40" customFormat="1" ht="13.95" customHeight="1" x14ac:dyDescent="0.25">
      <c r="A22" s="47"/>
      <c r="B22" s="18" t="s">
        <v>62</v>
      </c>
      <c r="C22" s="20">
        <v>618</v>
      </c>
      <c r="D22" s="20">
        <v>12407</v>
      </c>
      <c r="E22" s="21">
        <v>868427</v>
      </c>
      <c r="F22" s="21">
        <v>677735</v>
      </c>
    </row>
    <row r="23" spans="1:6" s="40" customFormat="1" ht="13.95" customHeight="1" x14ac:dyDescent="0.25">
      <c r="A23" s="47"/>
      <c r="B23" s="18" t="s">
        <v>63</v>
      </c>
      <c r="C23" s="20">
        <v>623</v>
      </c>
      <c r="D23" s="20">
        <v>12408</v>
      </c>
      <c r="E23" s="21">
        <v>0</v>
      </c>
      <c r="F23" s="21">
        <v>0</v>
      </c>
    </row>
    <row r="24" spans="1:6" s="40" customFormat="1" ht="13.95" customHeight="1" x14ac:dyDescent="0.25">
      <c r="A24" s="47"/>
      <c r="B24" s="18" t="s">
        <v>64</v>
      </c>
      <c r="C24" s="20">
        <v>624</v>
      </c>
      <c r="D24" s="20">
        <v>12409</v>
      </c>
      <c r="E24" s="21">
        <f>[1]Bilanci!$F$136</f>
        <v>150000</v>
      </c>
      <c r="F24" s="21">
        <f>[2]Bilanci!$F$135</f>
        <v>71142</v>
      </c>
    </row>
    <row r="25" spans="1:6" s="40" customFormat="1" ht="13.95" customHeight="1" x14ac:dyDescent="0.25">
      <c r="A25" s="47"/>
      <c r="B25" s="18" t="s">
        <v>65</v>
      </c>
      <c r="C25" s="20">
        <v>625</v>
      </c>
      <c r="D25" s="20">
        <v>12410</v>
      </c>
      <c r="E25" s="21">
        <f>[1]Bilanci!$F$137</f>
        <v>0</v>
      </c>
      <c r="F25" s="21">
        <f>[2]Bilanci!$F$136</f>
        <v>36000</v>
      </c>
    </row>
    <row r="26" spans="1:6" s="40" customFormat="1" ht="13.95" customHeight="1" x14ac:dyDescent="0.25">
      <c r="A26" s="47"/>
      <c r="B26" s="18" t="s">
        <v>66</v>
      </c>
      <c r="C26" s="20">
        <v>626</v>
      </c>
      <c r="D26" s="20">
        <v>12411</v>
      </c>
      <c r="E26" s="21">
        <f>[1]Bilanci!$F$138</f>
        <v>1517419</v>
      </c>
      <c r="F26" s="21">
        <f>[2]Bilanci!$F$137</f>
        <v>2026032</v>
      </c>
    </row>
    <row r="27" spans="1:6" s="40" customFormat="1" ht="13.95" customHeight="1" x14ac:dyDescent="0.25">
      <c r="A27" s="47"/>
      <c r="B27" s="18" t="s">
        <v>67</v>
      </c>
      <c r="C27" s="20">
        <v>627</v>
      </c>
      <c r="D27" s="20">
        <v>12412</v>
      </c>
      <c r="E27" s="21">
        <f>[1]Bilanci!$F$139</f>
        <v>3759068</v>
      </c>
      <c r="F27" s="21">
        <f>[2]Bilanci!$F$138</f>
        <v>3612750</v>
      </c>
    </row>
    <row r="28" spans="1:6" s="40" customFormat="1" ht="13.95" customHeight="1" x14ac:dyDescent="0.25">
      <c r="A28" s="47"/>
      <c r="B28" s="30" t="s">
        <v>68</v>
      </c>
      <c r="C28" s="20">
        <v>6271</v>
      </c>
      <c r="D28" s="20">
        <v>124121</v>
      </c>
      <c r="E28" s="48"/>
      <c r="F28" s="21"/>
    </row>
    <row r="29" spans="1:6" s="40" customFormat="1" ht="13.95" customHeight="1" x14ac:dyDescent="0.25">
      <c r="A29" s="47"/>
      <c r="B29" s="30" t="s">
        <v>69</v>
      </c>
      <c r="C29" s="20">
        <v>6272</v>
      </c>
      <c r="D29" s="20">
        <v>124122</v>
      </c>
      <c r="E29" s="48"/>
      <c r="F29" s="21"/>
    </row>
    <row r="30" spans="1:6" s="40" customFormat="1" ht="13.95" customHeight="1" x14ac:dyDescent="0.25">
      <c r="A30" s="46"/>
      <c r="B30" s="18" t="s">
        <v>70</v>
      </c>
      <c r="C30" s="20">
        <v>628</v>
      </c>
      <c r="D30" s="20">
        <v>12413</v>
      </c>
      <c r="E30" s="21">
        <v>483105</v>
      </c>
      <c r="F30" s="21">
        <v>851276</v>
      </c>
    </row>
    <row r="31" spans="1:6" s="40" customFormat="1" ht="13.95" customHeight="1" x14ac:dyDescent="0.25">
      <c r="A31" s="44">
        <v>5</v>
      </c>
      <c r="B31" s="11" t="s">
        <v>71</v>
      </c>
      <c r="C31" s="12">
        <v>63</v>
      </c>
      <c r="D31" s="12">
        <v>12500</v>
      </c>
      <c r="E31" s="13">
        <f>SUM(E32:E35)</f>
        <v>769646.5</v>
      </c>
      <c r="F31" s="13">
        <f>SUM(F32:F35)</f>
        <v>220390</v>
      </c>
    </row>
    <row r="32" spans="1:6" s="40" customFormat="1" ht="13.95" customHeight="1" x14ac:dyDescent="0.25">
      <c r="A32" s="45" t="s">
        <v>72</v>
      </c>
      <c r="B32" s="18" t="s">
        <v>73</v>
      </c>
      <c r="C32" s="20">
        <v>632</v>
      </c>
      <c r="D32" s="20">
        <v>12501</v>
      </c>
      <c r="E32" s="21">
        <f>[1]Bilanci!$F$143</f>
        <v>379277</v>
      </c>
      <c r="F32" s="21">
        <f>[2]Bilanci!$F$142</f>
        <v>87440</v>
      </c>
    </row>
    <row r="33" spans="1:6" s="40" customFormat="1" ht="13.95" customHeight="1" x14ac:dyDescent="0.25">
      <c r="A33" s="47"/>
      <c r="B33" s="18" t="s">
        <v>74</v>
      </c>
      <c r="C33" s="20">
        <v>633</v>
      </c>
      <c r="D33" s="20">
        <v>12502</v>
      </c>
      <c r="E33" s="21">
        <f>[1]Bilanci!$F$144</f>
        <v>0</v>
      </c>
      <c r="F33" s="21">
        <f>[2]Bilanci!$F$143</f>
        <v>11698</v>
      </c>
    </row>
    <row r="34" spans="1:6" s="40" customFormat="1" ht="11.25" customHeight="1" x14ac:dyDescent="0.25">
      <c r="A34" s="47"/>
      <c r="B34" s="18" t="s">
        <v>75</v>
      </c>
      <c r="C34" s="20">
        <v>634</v>
      </c>
      <c r="D34" s="20">
        <v>12503</v>
      </c>
      <c r="E34" s="21">
        <f>[1]Bilanci!$F$145</f>
        <v>230430.5</v>
      </c>
      <c r="F34" s="21"/>
    </row>
    <row r="35" spans="1:6" s="40" customFormat="1" ht="12" customHeight="1" x14ac:dyDescent="0.25">
      <c r="A35" s="47"/>
      <c r="B35" s="18" t="s">
        <v>76</v>
      </c>
      <c r="C35" s="49" t="s">
        <v>77</v>
      </c>
      <c r="D35" s="20">
        <v>12504</v>
      </c>
      <c r="E35" s="21">
        <v>159939</v>
      </c>
      <c r="F35" s="21">
        <f>[2]Bilanci!$F$146</f>
        <v>121252</v>
      </c>
    </row>
    <row r="36" spans="1:6" s="40" customFormat="1" ht="14.25" customHeight="1" x14ac:dyDescent="0.25">
      <c r="A36" s="46"/>
      <c r="B36" s="11" t="s">
        <v>78</v>
      </c>
      <c r="C36" s="12"/>
      <c r="D36" s="12">
        <v>12600</v>
      </c>
      <c r="E36" s="13">
        <f>E5+E11+E14+E15+E31</f>
        <v>71014283.131999999</v>
      </c>
      <c r="F36" s="13">
        <f>F5+F11+F14+F15+F31</f>
        <v>72922183.581200004</v>
      </c>
    </row>
    <row r="37" spans="1:6" s="40" customFormat="1" ht="19.5" customHeight="1" x14ac:dyDescent="0.25">
      <c r="A37" s="51" t="s">
        <v>79</v>
      </c>
      <c r="B37" s="51"/>
      <c r="C37" s="51"/>
      <c r="D37" s="50"/>
      <c r="E37" s="23" t="s">
        <v>7</v>
      </c>
      <c r="F37" s="23" t="s">
        <v>8</v>
      </c>
    </row>
    <row r="38" spans="1:6" s="40" customFormat="1" ht="16.5" customHeight="1" x14ac:dyDescent="0.25">
      <c r="A38" s="44">
        <v>1</v>
      </c>
      <c r="B38" s="11" t="s">
        <v>80</v>
      </c>
      <c r="C38" s="32"/>
      <c r="D38" s="12">
        <v>14000</v>
      </c>
      <c r="E38" s="13">
        <v>7</v>
      </c>
      <c r="F38" s="13">
        <v>6</v>
      </c>
    </row>
    <row r="39" spans="1:6" s="40" customFormat="1" ht="15.75" customHeight="1" x14ac:dyDescent="0.25">
      <c r="A39" s="44">
        <v>2</v>
      </c>
      <c r="B39" s="11" t="s">
        <v>81</v>
      </c>
      <c r="C39" s="32"/>
      <c r="D39" s="12">
        <v>15000</v>
      </c>
      <c r="E39" s="13">
        <f>E40</f>
        <v>1046283</v>
      </c>
      <c r="F39" s="13">
        <v>4269738</v>
      </c>
    </row>
    <row r="40" spans="1:6" s="40" customFormat="1" ht="13.95" customHeight="1" x14ac:dyDescent="0.25">
      <c r="A40" s="45" t="s">
        <v>82</v>
      </c>
      <c r="B40" s="18" t="s">
        <v>83</v>
      </c>
      <c r="C40" s="48"/>
      <c r="D40" s="20">
        <v>15001</v>
      </c>
      <c r="E40" s="21">
        <v>1046283</v>
      </c>
      <c r="F40" s="21">
        <v>4269738</v>
      </c>
    </row>
    <row r="41" spans="1:6" s="40" customFormat="1" ht="13.95" customHeight="1" x14ac:dyDescent="0.25">
      <c r="A41" s="47"/>
      <c r="B41" s="30" t="s">
        <v>84</v>
      </c>
      <c r="C41" s="48"/>
      <c r="D41" s="20">
        <v>150011</v>
      </c>
      <c r="E41" s="21">
        <v>136950</v>
      </c>
      <c r="F41" s="21">
        <f>F40</f>
        <v>4269738</v>
      </c>
    </row>
    <row r="42" spans="1:6" s="40" customFormat="1" ht="13.95" customHeight="1" x14ac:dyDescent="0.25">
      <c r="A42" s="47"/>
      <c r="B42" s="18" t="s">
        <v>85</v>
      </c>
      <c r="C42" s="48"/>
      <c r="D42" s="20">
        <v>15002</v>
      </c>
      <c r="E42" s="21">
        <v>0</v>
      </c>
      <c r="F42" s="21">
        <v>0</v>
      </c>
    </row>
    <row r="43" spans="1:6" s="40" customFormat="1" ht="18" customHeight="1" x14ac:dyDescent="0.25">
      <c r="A43" s="46"/>
      <c r="B43" s="30" t="s">
        <v>86</v>
      </c>
      <c r="C43" s="48"/>
      <c r="D43" s="20">
        <v>150021</v>
      </c>
      <c r="E43" s="21">
        <v>0</v>
      </c>
      <c r="F43" s="21">
        <v>0</v>
      </c>
    </row>
    <row r="44" spans="1:6" s="40" customFormat="1" ht="11.25" customHeight="1" x14ac:dyDescent="0.25"/>
    <row r="45" spans="1:6" s="40" customFormat="1" ht="15" customHeight="1" x14ac:dyDescent="0.25">
      <c r="B45" s="52" t="s">
        <v>33</v>
      </c>
    </row>
    <row r="46" spans="1:6" s="40" customFormat="1" ht="11.25" customHeight="1" x14ac:dyDescent="0.25">
      <c r="B46" s="53" t="s">
        <v>34</v>
      </c>
    </row>
    <row r="47" spans="1:6" s="40" customFormat="1" ht="11.25" customHeight="1" x14ac:dyDescent="0.25"/>
    <row r="48" spans="1:6" s="40" customFormat="1" ht="11.25" customHeight="1" x14ac:dyDescent="0.25"/>
    <row r="49" s="40" customFormat="1" ht="11.25" customHeight="1" x14ac:dyDescent="0.25"/>
    <row r="50" s="40" customFormat="1" ht="11.25" customHeight="1" x14ac:dyDescent="0.25"/>
    <row r="51" s="40" customFormat="1" ht="11.25" customHeight="1" x14ac:dyDescent="0.25"/>
    <row r="52" s="40" customFormat="1" ht="11.25" customHeight="1" x14ac:dyDescent="0.25"/>
    <row r="53" s="40" customFormat="1" ht="11.25" customHeight="1" x14ac:dyDescent="0.25"/>
    <row r="54" s="40" customFormat="1" ht="11.25" customHeight="1" x14ac:dyDescent="0.25"/>
    <row r="55" s="40" customFormat="1" ht="11.25" customHeight="1" x14ac:dyDescent="0.25"/>
    <row r="56" s="40" customFormat="1" ht="11.25" customHeight="1" x14ac:dyDescent="0.25"/>
    <row r="57" s="40" customFormat="1" ht="11.25" customHeight="1" x14ac:dyDescent="0.25"/>
    <row r="58" s="40" customFormat="1" ht="11.25" customHeight="1" x14ac:dyDescent="0.25"/>
    <row r="59" s="40" customFormat="1" ht="11.25" customHeight="1" x14ac:dyDescent="0.25"/>
    <row r="60" s="40" customFormat="1" ht="11.25" customHeight="1" x14ac:dyDescent="0.25"/>
  </sheetData>
  <mergeCells count="6">
    <mergeCell ref="A6:A10"/>
    <mergeCell ref="A12:A13"/>
    <mergeCell ref="A16:A30"/>
    <mergeCell ref="A32:A36"/>
    <mergeCell ref="A37:D37"/>
    <mergeCell ref="A40:A43"/>
  </mergeCells>
  <pageMargins left="0.51" right="0.44" top="1" bottom="1" header="0.5" footer="0.5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 ARDHURAT</vt:lpstr>
      <vt:lpstr>SHPENZIMET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2011-03-16T09:55:31Z</cp:lastPrinted>
  <dcterms:created xsi:type="dcterms:W3CDTF">2026-06-04T07:09:35Z</dcterms:created>
  <dcterms:modified xsi:type="dcterms:W3CDTF">2026-06-04T07:09:35Z</dcterms:modified>
</cp:coreProperties>
</file>