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erver-pc\e\Server\Dokumenta Pune\2 VITI 2019  DOKUMENTA\1 BILANCE VITI 2019\ADI BILANCE  2019\2 A CONSTRUCTION  BILANCI  2019\qkr\"/>
    </mc:Choice>
  </mc:AlternateContent>
  <bookViews>
    <workbookView xWindow="0" yWindow="0" windowWidth="21600" windowHeight="8835"/>
  </bookViews>
  <sheets>
    <sheet name="PASH-sipas natyres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9" i="1" l="1"/>
  <c r="B29" i="1"/>
  <c r="C27" i="1"/>
  <c r="C25" i="1"/>
  <c r="C23" i="1"/>
  <c r="B23" i="1"/>
  <c r="B12" i="1" l="1"/>
  <c r="C12" i="1"/>
  <c r="C17" i="1" s="1"/>
  <c r="N17" i="1"/>
  <c r="N8" i="1"/>
  <c r="N7" i="1"/>
  <c r="M24" i="1"/>
  <c r="N18" i="1"/>
  <c r="N14" i="1"/>
  <c r="M6" i="1"/>
  <c r="N12" i="1"/>
  <c r="N15" i="1"/>
  <c r="M7" i="1"/>
  <c r="N19" i="1"/>
  <c r="N22" i="1"/>
  <c r="N6" i="1"/>
  <c r="N16" i="1"/>
  <c r="N24" i="1"/>
  <c r="M11" i="1"/>
  <c r="N20" i="1"/>
  <c r="N26" i="1"/>
  <c r="N21" i="1"/>
  <c r="N23" i="1"/>
  <c r="M12" i="1"/>
  <c r="M8" i="1"/>
  <c r="M14" i="1"/>
  <c r="N27" i="1"/>
  <c r="M9" i="1"/>
  <c r="M21" i="1"/>
  <c r="M10" i="1"/>
  <c r="M16" i="1"/>
  <c r="M15" i="1"/>
  <c r="M17" i="1"/>
  <c r="N10" i="1"/>
  <c r="M22" i="1"/>
  <c r="M25" i="1"/>
  <c r="M19" i="1"/>
  <c r="M18" i="1"/>
  <c r="M13" i="1"/>
  <c r="M27" i="1"/>
  <c r="M26" i="1"/>
  <c r="N25" i="1"/>
  <c r="M20" i="1"/>
  <c r="M23" i="1"/>
  <c r="N11" i="1"/>
  <c r="N13" i="1"/>
  <c r="N9" i="1"/>
  <c r="B17" i="1" l="1"/>
  <c r="B25" i="1" s="1"/>
  <c r="B27" i="1" s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<sst xmlns="http://schemas.openxmlformats.org/spreadsheetml/2006/main" count="28" uniqueCount="27">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</sst>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3" fontId="0" fillId="0" borderId="0" xfId="0" applyNumberForma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0" fontId="0" fillId="0" borderId="0" xfId="0" applyFill="1" applyBorder="1"/>
    <xf numFmtId="37" fontId="0" fillId="0" borderId="0" xfId="0" applyNumberFormat="1" applyBorder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erver/Dokumenta%20Pune/2%20VITI%202019%20%20DOKUMENTA/1%20BILANCE%20VITI%202019/ADI%20BILANCE%20%202019/2%20A%20CONSTRUCTION%20%20BILANCI%20%202019/Format%20raportimi%20SKK2_I%20Mesem%20dhe%20i%20Madh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Pasqyra e Pozicioni Financiar"/>
      <sheetName val="2.1-Pasqyra e Perform. (natyra)"/>
      <sheetName val="2.2-Pasqyra e Perform.(funks)"/>
      <sheetName val="3.1-CashFlow (indirekt)"/>
      <sheetName val="3.2-CashFlow (direkt)"/>
      <sheetName val="4-Pasq. e Levizjeve ne Kapital"/>
    </sheetNames>
    <sheetDataSet>
      <sheetData sheetId="0"/>
      <sheetData sheetId="1">
        <row r="47">
          <cell r="B47">
            <v>8069794</v>
          </cell>
          <cell r="D47">
            <v>7378702</v>
          </cell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workbookViewId="0">
      <selection activeCell="C30" sqref="C30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20" t="s">
        <v>25</v>
      </c>
    </row>
    <row r="2" spans="1:14" ht="15" customHeight="1" x14ac:dyDescent="0.25">
      <c r="A2" s="22" t="s">
        <v>24</v>
      </c>
      <c r="B2" s="19" t="s">
        <v>23</v>
      </c>
      <c r="C2" s="19" t="s">
        <v>23</v>
      </c>
    </row>
    <row r="3" spans="1:14" ht="15" customHeight="1" x14ac:dyDescent="0.25">
      <c r="A3" s="23"/>
      <c r="B3" s="19" t="s">
        <v>22</v>
      </c>
      <c r="C3" s="19" t="s">
        <v>21</v>
      </c>
    </row>
    <row r="4" spans="1:14" x14ac:dyDescent="0.25">
      <c r="A4" s="18" t="s">
        <v>20</v>
      </c>
      <c r="B4" s="1"/>
      <c r="C4" s="1"/>
    </row>
    <row r="5" spans="1:14" x14ac:dyDescent="0.25">
      <c r="B5" s="17"/>
      <c r="C5" s="1"/>
    </row>
    <row r="6" spans="1:14" x14ac:dyDescent="0.25">
      <c r="A6" s="10" t="s">
        <v>19</v>
      </c>
      <c r="B6" s="4">
        <v>18405333</v>
      </c>
      <c r="C6" s="1">
        <v>16021200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18</v>
      </c>
      <c r="B7" s="1">
        <v>0</v>
      </c>
      <c r="C7" s="1">
        <v>0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10" t="s">
        <v>17</v>
      </c>
      <c r="B8" s="1">
        <v>0</v>
      </c>
      <c r="C8" s="1">
        <v>0</v>
      </c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10" t="s">
        <v>16</v>
      </c>
      <c r="B9" s="1">
        <v>0</v>
      </c>
      <c r="C9" s="24">
        <v>0</v>
      </c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10" t="s">
        <v>15</v>
      </c>
      <c r="B10" s="1">
        <v>-3648607</v>
      </c>
      <c r="C10" s="24">
        <v>0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10" t="s">
        <v>14</v>
      </c>
      <c r="B11" s="9">
        <v>-208336</v>
      </c>
      <c r="C11" s="24">
        <v>-608499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10" t="s">
        <v>13</v>
      </c>
      <c r="B12" s="16">
        <f>SUM(B13:B14)</f>
        <v>-182052</v>
      </c>
      <c r="C12" s="16">
        <f>SUM(C13:C14)</f>
        <v>-336096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5" t="s">
        <v>12</v>
      </c>
      <c r="B13" s="9">
        <v>-156000</v>
      </c>
      <c r="C13" s="24">
        <v>-288000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5" t="s">
        <v>11</v>
      </c>
      <c r="B14" s="9">
        <v>-26052</v>
      </c>
      <c r="C14" s="24">
        <v>-48096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0" t="s">
        <v>10</v>
      </c>
      <c r="B15" s="14">
        <v>-4872463</v>
      </c>
      <c r="C15" s="24">
        <v>-6395779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0" t="s">
        <v>9</v>
      </c>
      <c r="B16" s="14">
        <v>0</v>
      </c>
      <c r="C16" s="24">
        <v>0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1" t="s">
        <v>8</v>
      </c>
      <c r="B17" s="7">
        <f>SUM(B6:B12,B15:B16)</f>
        <v>9493875</v>
      </c>
      <c r="C17" s="7">
        <f>SUM(C6:C12,C15:C16)</f>
        <v>8680826</v>
      </c>
      <c r="D17" s="21"/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25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9" t="s">
        <v>6</v>
      </c>
      <c r="B20" s="11">
        <v>0</v>
      </c>
      <c r="C20" s="1">
        <v>0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5</v>
      </c>
      <c r="B21" s="9">
        <v>0</v>
      </c>
      <c r="C21" s="1">
        <v>0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4</v>
      </c>
      <c r="B22" s="9">
        <v>0</v>
      </c>
      <c r="C22" s="1">
        <v>0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8" t="s">
        <v>3</v>
      </c>
      <c r="B23" s="7">
        <f>SUM(B20:B22)</f>
        <v>0</v>
      </c>
      <c r="C23" s="7">
        <f>SUM(C20:C22)</f>
        <v>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6">
        <f>+B17</f>
        <v>9493875</v>
      </c>
      <c r="C25" s="6">
        <f>+C17</f>
        <v>8680826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5" t="s">
        <v>1</v>
      </c>
      <c r="B26" s="4">
        <v>1424081</v>
      </c>
      <c r="C26" s="1">
        <v>1302124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f>+B25-B26</f>
        <v>8069794</v>
      </c>
      <c r="C27" s="2">
        <f>+C25-C26</f>
        <v>7378702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25">
        <f>+B27-'[1]2.1-Pasqyra e Perform. (natyra)'!$B$47</f>
        <v>0</v>
      </c>
      <c r="C29" s="25">
        <f>+C27-'[1]2.1-Pasqyra e Perform. (natyra)'!$D$47</f>
        <v>0</v>
      </c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Server</cp:lastModifiedBy>
  <dcterms:created xsi:type="dcterms:W3CDTF">2018-06-20T15:30:23Z</dcterms:created>
  <dcterms:modified xsi:type="dcterms:W3CDTF">2020-07-30T07:28:23Z</dcterms:modified>
</cp:coreProperties>
</file>