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18150" windowHeight="4590"/>
  </bookViews>
  <sheets>
    <sheet name="kapaku bilancit" sheetId="10" r:id="rId1"/>
    <sheet name="Aktivi" sheetId="1" r:id="rId2"/>
    <sheet name="Pasivi" sheetId="2" r:id="rId3"/>
    <sheet name="Te ardhura+shpenzime" sheetId="6" r:id="rId4"/>
    <sheet name="Kapitalet e veta" sheetId="5" r:id="rId5"/>
    <sheet name="CashFlow Direkte" sheetId="4" r:id="rId6"/>
    <sheet name="Llogarite bankare" sheetId="14" r:id="rId7"/>
    <sheet name="PAS E AMORT" sheetId="12" r:id="rId8"/>
    <sheet name="Shenimet Shpjeguese" sheetId="7" r:id="rId9"/>
  </sheets>
  <definedNames>
    <definedName name="_xlnm.Print_Area" localSheetId="1">Aktivi!$A$1:$E$56</definedName>
    <definedName name="_xlnm.Print_Area" localSheetId="4">'Kapitalet e veta'!#REF!</definedName>
    <definedName name="_xlnm.Print_Area" localSheetId="2">Pasivi!$A$1:$E$48</definedName>
    <definedName name="_xlnm.Print_Area" localSheetId="8">'Shenimet Shpjeguese'!$B$2:$E$29</definedName>
    <definedName name="_xlnm.Print_Area" localSheetId="3">'Te ardhura+shpenzime'!$A$1:$E$32</definedName>
  </definedNames>
  <calcPr calcId="152511"/>
</workbook>
</file>

<file path=xl/calcChain.xml><?xml version="1.0" encoding="utf-8"?>
<calcChain xmlns="http://schemas.openxmlformats.org/spreadsheetml/2006/main">
  <c r="D25" i="1" l="1"/>
  <c r="D12" i="12"/>
  <c r="F12" i="12"/>
  <c r="E21" i="14"/>
  <c r="C15" i="4"/>
  <c r="C32" i="4"/>
  <c r="C34" i="4"/>
  <c r="D19" i="2"/>
  <c r="D18" i="1"/>
  <c r="D11" i="1"/>
  <c r="D29" i="1"/>
  <c r="D56" i="1"/>
  <c r="D45" i="1"/>
  <c r="D12" i="2"/>
  <c r="D22" i="2"/>
  <c r="D29" i="6"/>
  <c r="D28" i="2"/>
  <c r="D32" i="2"/>
  <c r="D33" i="2"/>
  <c r="D18" i="5"/>
  <c r="D14" i="5"/>
  <c r="D9" i="6"/>
  <c r="C14" i="5"/>
  <c r="B14" i="5"/>
  <c r="G22" i="5"/>
  <c r="G23" i="5"/>
  <c r="K23" i="5"/>
  <c r="G24" i="5"/>
  <c r="K24" i="5"/>
  <c r="G15" i="5"/>
  <c r="G16" i="5"/>
  <c r="K16" i="5"/>
  <c r="G17" i="5"/>
  <c r="G19" i="5"/>
  <c r="K19" i="5"/>
  <c r="G20" i="5"/>
  <c r="K20" i="5"/>
  <c r="G21" i="5"/>
  <c r="K21" i="5"/>
  <c r="E14" i="5"/>
  <c r="F14" i="5"/>
  <c r="F25" i="5"/>
  <c r="C25" i="5"/>
  <c r="E25" i="5"/>
  <c r="I25" i="5"/>
  <c r="K7" i="5"/>
  <c r="B25" i="5"/>
  <c r="J18" i="5"/>
  <c r="J14" i="5"/>
  <c r="J25" i="5"/>
  <c r="K17" i="5"/>
  <c r="K22" i="5"/>
  <c r="J12" i="12"/>
  <c r="J22" i="12"/>
  <c r="F13" i="12"/>
  <c r="J13" i="12"/>
  <c r="K13" i="12"/>
  <c r="F14" i="12"/>
  <c r="J14" i="12"/>
  <c r="K14" i="12"/>
  <c r="F15" i="12"/>
  <c r="K15" i="12"/>
  <c r="J15" i="12"/>
  <c r="F16" i="12"/>
  <c r="K16" i="12"/>
  <c r="J16" i="12"/>
  <c r="F17" i="12"/>
  <c r="J17" i="12"/>
  <c r="K17" i="12"/>
  <c r="F18" i="12"/>
  <c r="J18" i="12"/>
  <c r="K18" i="12"/>
  <c r="D23" i="4"/>
  <c r="D15" i="4"/>
  <c r="D32" i="4"/>
  <c r="D34" i="4"/>
  <c r="E13" i="6"/>
  <c r="E20" i="6"/>
  <c r="E21" i="6"/>
  <c r="E30" i="6"/>
  <c r="E29" i="6"/>
  <c r="E12" i="2"/>
  <c r="E22" i="2"/>
  <c r="E19" i="2"/>
  <c r="E46" i="2"/>
  <c r="E45" i="1"/>
  <c r="E11" i="1"/>
  <c r="E18" i="1"/>
  <c r="E25" i="1"/>
  <c r="E29" i="1"/>
  <c r="C23" i="4"/>
  <c r="D37" i="1"/>
  <c r="D54" i="1"/>
  <c r="D13" i="6"/>
  <c r="D20" i="6"/>
  <c r="D21" i="6"/>
  <c r="D30" i="6"/>
  <c r="C30" i="4"/>
  <c r="H14" i="5"/>
  <c r="H25" i="5"/>
  <c r="I22" i="12"/>
  <c r="H22" i="12"/>
  <c r="G22" i="12"/>
  <c r="E22" i="12"/>
  <c r="D22" i="12"/>
  <c r="C22" i="12"/>
  <c r="B22" i="12"/>
  <c r="J11" i="12"/>
  <c r="K11" i="12"/>
  <c r="F11" i="12"/>
  <c r="E37" i="1"/>
  <c r="E54" i="1"/>
  <c r="G18" i="5"/>
  <c r="K18" i="5"/>
  <c r="D32" i="6"/>
  <c r="D45" i="2"/>
  <c r="D46" i="2"/>
  <c r="D48" i="2"/>
  <c r="D31" i="6"/>
  <c r="E33" i="2"/>
  <c r="E48" i="2"/>
  <c r="E32" i="6"/>
  <c r="E31" i="6"/>
  <c r="G14" i="5"/>
  <c r="G25" i="5"/>
  <c r="D25" i="5"/>
  <c r="K12" i="12"/>
  <c r="K22" i="12"/>
  <c r="F22" i="12"/>
  <c r="E56" i="1"/>
  <c r="K14" i="5"/>
  <c r="K25" i="5"/>
</calcChain>
</file>

<file path=xl/comments1.xml><?xml version="1.0" encoding="utf-8"?>
<comments xmlns="http://schemas.openxmlformats.org/spreadsheetml/2006/main">
  <authors>
    <author>user</author>
  </authors>
  <commentList>
    <comment ref="I19" authorId="0" shapeId="0">
      <text>
        <r>
          <rPr>
            <b/>
            <sz val="9"/>
            <color indexed="81"/>
            <rFont val="Tahoma"/>
            <family val="2"/>
          </rPr>
          <t>user:</t>
        </r>
        <r>
          <rPr>
            <sz val="9"/>
            <color indexed="81"/>
            <rFont val="Tahoma"/>
            <family val="2"/>
          </rPr>
          <t xml:space="preserve">
per mak nuk is llog amort,furgoni nuk ka amort
</t>
        </r>
      </text>
    </comment>
  </commentList>
</comments>
</file>

<file path=xl/comments2.xml><?xml version="1.0" encoding="utf-8"?>
<comments xmlns="http://schemas.openxmlformats.org/spreadsheetml/2006/main">
  <authors>
    <author>User</author>
  </authors>
  <commentList>
    <comment ref="B14" authorId="0" shapeId="0">
      <text>
        <r>
          <rPr>
            <b/>
            <sz val="8"/>
            <color indexed="81"/>
            <rFont val="Tahoma"/>
            <family val="2"/>
          </rPr>
          <t>User:</t>
        </r>
        <r>
          <rPr>
            <sz val="8"/>
            <color indexed="81"/>
            <rFont val="Tahoma"/>
            <family val="2"/>
          </rPr>
          <t xml:space="preserve">
Ndoshta duhet Tatimet e paguara?!!!</t>
        </r>
      </text>
    </comment>
  </commentList>
</comments>
</file>

<file path=xl/sharedStrings.xml><?xml version="1.0" encoding="utf-8"?>
<sst xmlns="http://schemas.openxmlformats.org/spreadsheetml/2006/main" count="324" uniqueCount="263">
  <si>
    <t>Ne lek</t>
  </si>
  <si>
    <t>Shenime</t>
  </si>
  <si>
    <t>AKTIVET</t>
  </si>
  <si>
    <t>l</t>
  </si>
  <si>
    <t>Aktivet afatshkurtra</t>
  </si>
  <si>
    <t>Aktive monetare</t>
  </si>
  <si>
    <t>Derivative dhe aktive te mbajtura per tregt.</t>
  </si>
  <si>
    <t>(i)</t>
  </si>
  <si>
    <t xml:space="preserve"> - Derivativet</t>
  </si>
  <si>
    <t>(ii)</t>
  </si>
  <si>
    <t>Totali 2</t>
  </si>
  <si>
    <t>Aktive te tjera financiare afatshkurtra</t>
  </si>
  <si>
    <t>(iii)</t>
  </si>
  <si>
    <t>(iv)</t>
  </si>
  <si>
    <t>Investime te tjera financiare</t>
  </si>
  <si>
    <t>Totali 3</t>
  </si>
  <si>
    <t>Inventari</t>
  </si>
  <si>
    <t>Lendet e para</t>
  </si>
  <si>
    <t>Prodhim ne proces</t>
  </si>
  <si>
    <t>Produkte te gatshme</t>
  </si>
  <si>
    <t>Mallra per shitje</t>
  </si>
  <si>
    <t>(v)</t>
  </si>
  <si>
    <t>Totali 4</t>
  </si>
  <si>
    <t>Aktivet biologjike afatshkurtra</t>
  </si>
  <si>
    <t>Aktivet afatshkurtra te mbajtura per shitje</t>
  </si>
  <si>
    <t>Parapagimet dhe shpenzimet e shtyra</t>
  </si>
  <si>
    <t>Totali i Aktiveve Afatshkurtra (l)</t>
  </si>
  <si>
    <t>ll</t>
  </si>
  <si>
    <t>Aktivet afatgjata</t>
  </si>
  <si>
    <t>Investimet financiare afatgjata</t>
  </si>
  <si>
    <t>Pjesmarrje te tjera ne njesi te kontrolluara</t>
  </si>
  <si>
    <t>Aksione dhe investime te tjera ne pjesemarrje</t>
  </si>
  <si>
    <t>Aksione dhe letra te tjera me vlere</t>
  </si>
  <si>
    <t>Llogari/Kerkesa te arketueshme afatgjata</t>
  </si>
  <si>
    <t>Totali 1</t>
  </si>
  <si>
    <t>Aktive afatgjata materiale</t>
  </si>
  <si>
    <t>Toka</t>
  </si>
  <si>
    <t>Ndertesa</t>
  </si>
  <si>
    <t>Makineri dhe pajisje</t>
  </si>
  <si>
    <t>Aktive te tjera afatgjata materiale (me vl.kontab.)</t>
  </si>
  <si>
    <t>Aktivet biologjike afatgjata</t>
  </si>
  <si>
    <t>Aktivet afatgjata jomateriale</t>
  </si>
  <si>
    <t>Emri i mire</t>
  </si>
  <si>
    <t>Shpenzimet e zhvillimit</t>
  </si>
  <si>
    <t>Aktive te tjera afatgjata jomateriale</t>
  </si>
  <si>
    <t>Kapital aksionar i papaguar</t>
  </si>
  <si>
    <t>Aktive te tjera afatgjata</t>
  </si>
  <si>
    <t>Totali i Aktiveve Afatgjata (ll)</t>
  </si>
  <si>
    <t>TOTALI I AKTIVEVE (I + II)</t>
  </si>
  <si>
    <t>DETYRIMET DHE KAPITALI</t>
  </si>
  <si>
    <t>Detyrimet afatshkurta</t>
  </si>
  <si>
    <t>Derivativet</t>
  </si>
  <si>
    <t>Huamarrjet</t>
  </si>
  <si>
    <t>Huat dhe obligacionet afatshkurtra</t>
  </si>
  <si>
    <t>Kthimet/Ripagesat e huave afatgjata</t>
  </si>
  <si>
    <t>Bono te konvertueshme</t>
  </si>
  <si>
    <t>Huat dhe parapagimet</t>
  </si>
  <si>
    <t>Te pagueshme ndaj furnitoreve</t>
  </si>
  <si>
    <t>Te pagueshme ndaj punonjesve</t>
  </si>
  <si>
    <t>Detyrime tatimore</t>
  </si>
  <si>
    <t>Parapagimet e arketuara</t>
  </si>
  <si>
    <t>Grantet dhe te ardhurat e shtyra</t>
  </si>
  <si>
    <t>Provizionet afatshkurtra</t>
  </si>
  <si>
    <t>Totali i detyrimeve afatshkurtra (l)</t>
  </si>
  <si>
    <t>Detyrime afatgjata</t>
  </si>
  <si>
    <t>Huat afatgjata</t>
  </si>
  <si>
    <t>Hua, bono dhe detyrime nga qiraja financiare</t>
  </si>
  <si>
    <t>Bonot e konvertueshme</t>
  </si>
  <si>
    <t>Huamarrje te tjera afatgjata</t>
  </si>
  <si>
    <t>Provizionet afatgjata</t>
  </si>
  <si>
    <t>Totali i detyrimeve afatgjata (ll)</t>
  </si>
  <si>
    <t xml:space="preserve">Totali i detyrimeve  </t>
  </si>
  <si>
    <t>lll</t>
  </si>
  <si>
    <t>KAPITALI</t>
  </si>
  <si>
    <t>Aksionet e pakices (perdoret vetem ne pasqyrat financiare te konsoliduara)</t>
  </si>
  <si>
    <t>Kapitali qe i perket aksionereve te shoqerise meme (perdoret vetem ne PF te konsoliduara)</t>
  </si>
  <si>
    <t>Kapitali aksionar</t>
  </si>
  <si>
    <t>Primi i aksionit</t>
  </si>
  <si>
    <t>Njesite ose aksionet e thesarit (negative)</t>
  </si>
  <si>
    <t>Rezerva statusore</t>
  </si>
  <si>
    <t>Rezerva ligjore</t>
  </si>
  <si>
    <t>Rezerva te tjera</t>
  </si>
  <si>
    <t>Fitimet e pashperndara</t>
  </si>
  <si>
    <t>Fitimi (Humbja) e vitit financiar</t>
  </si>
  <si>
    <t>Totali i Kapitalit (lll)</t>
  </si>
  <si>
    <t>TOTALI I DETYRIMEVE E KAPITALIT (l, ll, lll)</t>
  </si>
  <si>
    <t xml:space="preserve">             2. Pasqyra e te ardhurave dhe shpenzimeve per periudhen</t>
  </si>
  <si>
    <t>Nr</t>
  </si>
  <si>
    <t>Pershkrimi i elementeve</t>
  </si>
  <si>
    <t>Shitjet neto</t>
  </si>
  <si>
    <t>Te ardhura te tjera nga veprimtaria e shfrytezimit</t>
  </si>
  <si>
    <t>Ndryshimet ne inventarin e produkteve te gateshme dhe prodhimit ne proces</t>
  </si>
  <si>
    <t>Materialet e konsumuara</t>
  </si>
  <si>
    <t>Kosto e punes</t>
  </si>
  <si>
    <t xml:space="preserve"> - pagat e personelit</t>
  </si>
  <si>
    <t xml:space="preserve"> - te tjera personeli</t>
  </si>
  <si>
    <t xml:space="preserve"> - shpenzimet per sigurimet shoqerore dhe   shendetesore</t>
  </si>
  <si>
    <t>Amortizimi dhe zhvleresimet</t>
  </si>
  <si>
    <t>Shpenzime te tjera</t>
  </si>
  <si>
    <t>Shpenzime per tu shperndare</t>
  </si>
  <si>
    <t>Fitimi apo humbja nga veprimtaria kryesore (1+2+/-3-8)</t>
  </si>
  <si>
    <t>Te ardhura dhe shpenzimet financiare nga njesite e kontrolluara</t>
  </si>
  <si>
    <t>Te ardhurat dhe shpenzimet financiare nga pjesemarrjet</t>
  </si>
  <si>
    <t>Te ardhuart dhe shpenzimet financiare</t>
  </si>
  <si>
    <t>Te ardhurat dhe shpenzimet financiare nga investime te tjera financiare afatgjata</t>
  </si>
  <si>
    <t>Te ardhurat dhe shpenzimet nga interesi</t>
  </si>
  <si>
    <t>Fitimet (humbjet) nga kursi i kembimit</t>
  </si>
  <si>
    <t>Te ardhura dhe shpenzime te tjera financiare</t>
  </si>
  <si>
    <t>Shpenzimet e tatimit mbi fitimin</t>
  </si>
  <si>
    <t>Fitimi/humbja neto e vitit financiar (14-15)</t>
  </si>
  <si>
    <t xml:space="preserve">             4. Pasqyra e flukseve te parase per periudhen</t>
  </si>
  <si>
    <t xml:space="preserve">                                </t>
  </si>
  <si>
    <t>Metoda direkte</t>
  </si>
  <si>
    <t>Pasqyra e fluksit te parase - Metoda direkt</t>
  </si>
  <si>
    <t>Fluksi i parave nga veprimtarite e shfrytezimit</t>
  </si>
  <si>
    <t>Parate e arketura nga klientet</t>
  </si>
  <si>
    <t>Parate e paguara ndaj furnitoreve dhe punonjesve</t>
  </si>
  <si>
    <t>Parate e ardhura nga veprimtarite</t>
  </si>
  <si>
    <t>Interesi i paguar</t>
  </si>
  <si>
    <t>Tatim fitimi i paguar</t>
  </si>
  <si>
    <t>Paraja neto nga veprimtarite e shfrytezimit</t>
  </si>
  <si>
    <t>Fluksi i parave nga veprimtarite investuese</t>
  </si>
  <si>
    <t>Blerja e kompanise se kontrolluar X minus parate e arketuara</t>
  </si>
  <si>
    <t>Te ardhurat nga shitja e pajisjeve</t>
  </si>
  <si>
    <t>Interesi i arketuar</t>
  </si>
  <si>
    <t>Paraja neto e perdorur ne veprimtarite investuese</t>
  </si>
  <si>
    <t>Fluksi i parave nga aktivitetet financiare</t>
  </si>
  <si>
    <t>Te ardhuara nga emetimi i kapitalit aksionar</t>
  </si>
  <si>
    <t>Te ardhuara nga huamarrje afatgjata</t>
  </si>
  <si>
    <t>Pagesat e detyrimeve te qirase financiare</t>
  </si>
  <si>
    <t>Dividente te paguar</t>
  </si>
  <si>
    <t>Paraja neto e perdorur ne veprimtarite financiare</t>
  </si>
  <si>
    <t>Rritja/renia neto e mjeteve monetare</t>
  </si>
  <si>
    <t>Mjetet monetare ne fillim te periudhes kontabel</t>
  </si>
  <si>
    <t>Mjetet monetare ne fund te periudhes kontabel</t>
  </si>
  <si>
    <t>S H E N I M E T          S P J E G U E S E</t>
  </si>
  <si>
    <t>Sqarim:</t>
  </si>
  <si>
    <t xml:space="preserve">     Dhënia e shënimeve shpjeguese në këtë pjesë është e detyrueshme sipas SKK 2.</t>
  </si>
  <si>
    <t xml:space="preserve">               a) Informacion i përgjithsëm dhe politikat kontabël</t>
  </si>
  <si>
    <t xml:space="preserve">               b)Shënimet qe shpjegojnë zërat e ndryshëm të pasqyrave financiare</t>
  </si>
  <si>
    <t xml:space="preserve">               c) Shënime të tjera shpjegeuse</t>
  </si>
  <si>
    <t>Informacion i përgjithshëm</t>
  </si>
  <si>
    <t xml:space="preserve">     Kuadri ligjor: Ligjit 9228 dt 29.04.2004 "Per Kontabilitetin dhe Pasqyrat Financiare"</t>
  </si>
  <si>
    <t xml:space="preserve">     Plotesimi i te dhenave të kësaj pjese eshte bere sipas kërkesave dhe strukturës standarte te percaktuara</t>
  </si>
  <si>
    <t xml:space="preserve">                      ne SKK 2 .  Rradha e dhenies se spjegimeve eshte :</t>
  </si>
  <si>
    <t xml:space="preserve">     Baza e pergatitjes se PF : Te drejtat dhe detyrimet e konstatuara.</t>
  </si>
  <si>
    <t xml:space="preserve">     Kuadri kontabel i aplikuar : Stndartet Kombetare te Kontabilitetit ne Shqiperi.</t>
  </si>
  <si>
    <t>Veprimtaria e Shoqerise rregullohet nga dispozitat e ligjit Nr 9901 date 14.04.2008 “Per tregetaret e  shoqerite  tregtare” ,te statutit te shoqerise.</t>
  </si>
  <si>
    <t>TOTALI</t>
  </si>
  <si>
    <t>Mjete transporti</t>
  </si>
  <si>
    <t>Llogari/Kerkesa te arketueshme ortaku</t>
  </si>
  <si>
    <t>Llogari/Kerkesa te arketueshme klienti</t>
  </si>
  <si>
    <t xml:space="preserve">PASQYRAT   FINANCIARE </t>
  </si>
  <si>
    <t xml:space="preserve">(Mbeshtetur ne Ligjin nr. 9228, date 29.04.2004 "Per Kontabilitetin dhe Pasqyrat </t>
  </si>
  <si>
    <t>Financiare", te ndryshuar, dhe ne Standartet Kombetare te Kontabilitetit - SKK 2)</t>
  </si>
  <si>
    <t>Te pagueshme ndaj furnitoreve afatgjata</t>
  </si>
  <si>
    <t>Totali i shpenzimeve (shuma 4-8)</t>
  </si>
  <si>
    <t>Totali i te ardhurave dhe shpenzimeve financiare (13.1+/-13.2+/-13.3+/-13.4)</t>
  </si>
  <si>
    <t>Fitimi (humbja) para tatimit (9+/-14)</t>
  </si>
  <si>
    <t>Administratori</t>
  </si>
  <si>
    <t>PASQYRA E AMORTIZIMIT</t>
  </si>
  <si>
    <t>Ne  LEKE</t>
  </si>
  <si>
    <t>GJENDJA DHE NDRYSHIMET</t>
  </si>
  <si>
    <t>Shuma e akumuluar ne çelje  te ushtrimit</t>
  </si>
  <si>
    <t>SHTESA</t>
  </si>
  <si>
    <t>PAKESIME</t>
  </si>
  <si>
    <t>Shuma e akumuluar ne mbyllje te ushtrimit</t>
  </si>
  <si>
    <t>PLOTESIM.</t>
  </si>
  <si>
    <t>AMORTIZ.</t>
  </si>
  <si>
    <t>ELEMENTE</t>
  </si>
  <si>
    <t>RUBRIKAT DHE POSTET</t>
  </si>
  <si>
    <t>TE LIDH.</t>
  </si>
  <si>
    <t>VJETOR</t>
  </si>
  <si>
    <t>GJITHSEJ</t>
  </si>
  <si>
    <t>TE KALUAR</t>
  </si>
  <si>
    <t>TE</t>
  </si>
  <si>
    <t>JASHT</t>
  </si>
  <si>
    <t>RIVLERSIM</t>
  </si>
  <si>
    <t>NE A. QARK.</t>
  </si>
  <si>
    <t>SHITUR</t>
  </si>
  <si>
    <t>PERDORIMI</t>
  </si>
  <si>
    <t xml:space="preserve">Ndertesa  </t>
  </si>
  <si>
    <t>Instalime e paisje</t>
  </si>
  <si>
    <t>Te tjera</t>
  </si>
  <si>
    <t>Pasqyra e levizjes se aktiveve</t>
  </si>
  <si>
    <t>Pasqyra e amortizimit</t>
  </si>
  <si>
    <t xml:space="preserve">Gjendja ne celje te ushtrimit </t>
  </si>
  <si>
    <t>SHTESA GJATE USHTRIMIT</t>
  </si>
  <si>
    <t xml:space="preserve">       PAKESIMI GJATE USHTRIMIT</t>
  </si>
  <si>
    <t>Gjendja  ne mbyllje te ushtrimit</t>
  </si>
  <si>
    <t>Kontribute ne kapital</t>
  </si>
  <si>
    <t xml:space="preserve">Shtesa te tjera </t>
  </si>
  <si>
    <t>Rivlersime</t>
  </si>
  <si>
    <t>Gjithsej</t>
  </si>
  <si>
    <t>Shitje aktivesh</t>
  </si>
  <si>
    <t>Pakesime te tjera</t>
  </si>
  <si>
    <t>I    TE PA TRUPEZUARA</t>
  </si>
  <si>
    <t>1 -Shpenzime te nisjes dhe zgjerimit</t>
  </si>
  <si>
    <t xml:space="preserve">2 - Shpenzime te kerkimeve te        aplikuara e te zhvillimt </t>
  </si>
  <si>
    <t>3 - Koncesione, Patenta, Marka dhe vlera e te drejta te ngjashme</t>
  </si>
  <si>
    <t>4 - Fond tregetar</t>
  </si>
  <si>
    <t>5 - Te tjera ne shfrytezim</t>
  </si>
  <si>
    <t>6 - Ne proces dhe pagesa pjesore</t>
  </si>
  <si>
    <t>II   TE TRUPEZUARA</t>
  </si>
  <si>
    <t>1- Toka, terrene, troje</t>
  </si>
  <si>
    <t>2 - Ndertesa</t>
  </si>
  <si>
    <t>3 - Ndertime dhe instalime te pergj.</t>
  </si>
  <si>
    <t>4- Instalime teknike,makineri,pajisje</t>
  </si>
  <si>
    <t>5 - Mjete transporti</t>
  </si>
  <si>
    <t>6 - Paisje zyra dhe informatike</t>
  </si>
  <si>
    <t>7 - Gje e gjalle pune prodhimi</t>
  </si>
  <si>
    <t>8- Kultura dru-frutore</t>
  </si>
  <si>
    <t>9 - Te tjera ne shfrytezim</t>
  </si>
  <si>
    <t>10 - Ne proces dhe pagesa pjesore</t>
  </si>
  <si>
    <t>TOTAL   I   +   II</t>
  </si>
  <si>
    <t>Sh.P.K "HIDROALBANIA  ENERGJI"</t>
  </si>
  <si>
    <t>Llogari/Kerkesa te tjera te arketueshme TVSH</t>
  </si>
  <si>
    <t>Kujtim   KOLGJINI</t>
  </si>
  <si>
    <t>Sh.P.K. "HIDROALBANIA  ENERGJI"</t>
  </si>
  <si>
    <t>Kujtim  KOLGJINI</t>
  </si>
  <si>
    <t>SH.P.K "HIDROALBANIA  ENERGJI"</t>
  </si>
  <si>
    <t>SH.P.K "HIDROALBANIA ENERGJI "</t>
  </si>
  <si>
    <t>HIDROALBANIA ENERGJI</t>
  </si>
  <si>
    <t>Shoqeria sh.p.k “HIDROALBANIA ENERGJI” eshte regjistruar ne QKR</t>
  </si>
  <si>
    <t>Objekti I veprimtarise se shoqerise  eshte :Prodhim energji elektrike. Adresa e shoqerise CERNALEV KUKES me numer Nipti  K98420202O</t>
  </si>
  <si>
    <t xml:space="preserve">Kapitali  fillestar I shoqerise  sipas  aktit te  themelimit dhe sipas statutit ne momentin e themelimit  ishte  100000 leke </t>
  </si>
  <si>
    <t xml:space="preserve">Pasqyra e levizjes </t>
  </si>
  <si>
    <t>Viti 2010</t>
  </si>
  <si>
    <t>Aktive afatgjata ne proces</t>
  </si>
  <si>
    <t>Shteti tatim fitimi</t>
  </si>
  <si>
    <t xml:space="preserve">Llogari/Kerkesa te tjera te arketueshme </t>
  </si>
  <si>
    <t>Parate e paguara per shpenzime dieta , taksa te tjera</t>
  </si>
  <si>
    <t>derdhje nga oratke</t>
  </si>
  <si>
    <t>Blerja e aktiveve afatgjata materiale paradhenie</t>
  </si>
  <si>
    <t>Nr.</t>
  </si>
  <si>
    <t>Tel.______________________________</t>
  </si>
  <si>
    <t>Inventari    i   Llogarive   Bankare</t>
  </si>
  <si>
    <t>Emertimi bankes</t>
  </si>
  <si>
    <t xml:space="preserve">Numri llogarise </t>
  </si>
  <si>
    <t>Shuma monedhe e huaj</t>
  </si>
  <si>
    <t>Shuma ne leke</t>
  </si>
  <si>
    <t xml:space="preserve">Shuma </t>
  </si>
  <si>
    <t>Perfaqesuesi Personit Juridik / fizik</t>
  </si>
  <si>
    <t>(       ____________        )</t>
  </si>
  <si>
    <t>(emer mbiemer, firme e vule)</t>
  </si>
  <si>
    <t>Taimpaguesi ___HIDROALBANIA ENERGJI__</t>
  </si>
  <si>
    <t>NIPT __K98420202O___</t>
  </si>
  <si>
    <t xml:space="preserve">ALPHA BANK </t>
  </si>
  <si>
    <t xml:space="preserve">                              1.  Bilanci Kontabel i dates 31.12.2011</t>
  </si>
  <si>
    <t>Viti 2011</t>
  </si>
  <si>
    <t xml:space="preserve">                                  Bilanci Kontabel i dates 31.12.2011</t>
  </si>
  <si>
    <t>01 JANAR - 31 DHJETOR 2011</t>
  </si>
  <si>
    <t xml:space="preserve">                       01 Janar - 31 Dhjetor 2011</t>
  </si>
  <si>
    <t>31.12.2011</t>
  </si>
  <si>
    <t>viti 2011</t>
  </si>
  <si>
    <t xml:space="preserve">Ne mbyllje te  vitit  2011 jane hartuar pasqyrat financiare permbledhese.
Pasqyrat financiare jane pergatitur ne perputhje me Standartet Kombetare te Kontabilitetit ne Shqiperi  (SKK) dhe te Ligjit nr 9228  date 29.04.2004 “Per Kontabilitetin dhe Pasqyrat  Financiare.
Per qellime ligjore Shoqeria mban regjistrimet kontabel dhe pergatit pasqyrat financiare sipas legjislacionit shqiptar tregtar dhe fiskal.
Gjendjet financiare  paraqiten ne Lek, e cila eshte monedha kombetare dhe e paraqitjes se pasqyrave financiare te shoqerise
</t>
  </si>
  <si>
    <r>
      <t xml:space="preserve"> </t>
    </r>
    <r>
      <rPr>
        <b/>
        <sz val="10"/>
        <rFont val="Arial"/>
        <family val="2"/>
      </rPr>
      <t>PASQYRAT FINANCIARE PER VITIN 2011– 
- KOMENTE TE RUBRIKAVE DHE  TE POSTEVE PERKATESE TE TYRE.</t>
    </r>
    <r>
      <rPr>
        <sz val="10"/>
        <rFont val="Arial"/>
      </rPr>
      <t xml:space="preserve">
Pasqyrat financiare shprehin nje paraqitje financiare  te strukturuar te gjendjes financiare dhe te transaksioneve  te ndermarra nga shoqeria per  vitin 2011. Objektivi i tyre i pergjithshem eshte dhenia e informacioneve ne lidhje me gjendjen financiare, performancen dhe  fluksin e parase.
Perberesit e pasqyrave financiare te cilat perbejne dokumentat  permbledhese te informacionit kontabel jane:
- Bilanci Kontabel
- Pasqyra e te ardhurave dhe shpenzimeve
- Pasqyra e ndryshimit te kapitaleve te veta
- Pasqyra e rjedhjes (flukseve) te parase</t>
    </r>
  </si>
  <si>
    <t xml:space="preserve">Bjerje </t>
  </si>
  <si>
    <t>Pajisje zyre,informatike</t>
  </si>
  <si>
    <t>CREDINS BANK</t>
  </si>
  <si>
    <t>16.57 EUR</t>
  </si>
  <si>
    <t>0.61USD</t>
  </si>
  <si>
    <t>Inventare imet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</si>
</sst>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9" formatCode="_-* #,##0_-;\-* #,##0_-;_-* &quot;-&quot;_-;_-@_-"/>
    <numFmt numFmtId="171" formatCode="_-* #,##0.00_-;\-* #,##0.00_-;_-* &quot;-&quot;??_-;_-@_-"/>
    <numFmt numFmtId="172" formatCode="_(* #,##0_);_(* \(#,##0\);_(* &quot;-&quot;??_);_(@_)"/>
    <numFmt numFmtId="186" formatCode="d/m/yy;@"/>
    <numFmt numFmtId="188" formatCode="_-* #,##0_-;\-* #,##0_-;_-* &quot;-&quot;??_-;_-@_-"/>
  </numFmts>
  <fonts count="41" x14ac:knownFonts="1">
    <font>
      <sz val="10"/>
      <name val="Arial"/>
    </font>
    <font>
      <sz val="10"/>
      <name val="Arial"/>
    </font>
    <font>
      <sz val="8"/>
      <name val="Arial"/>
      <family val="2"/>
    </font>
    <font>
      <b/>
      <sz val="12"/>
      <name val="Arial"/>
      <family val="2"/>
    </font>
    <font>
      <sz val="12"/>
      <name val="Arial"/>
      <family val="2"/>
    </font>
    <font>
      <b/>
      <sz val="11"/>
      <name val="Arial"/>
      <family val="2"/>
    </font>
    <font>
      <sz val="11"/>
      <name val="Arial"/>
      <family val="2"/>
    </font>
    <font>
      <b/>
      <sz val="10"/>
      <name val="Arial"/>
      <family val="2"/>
    </font>
    <font>
      <sz val="11"/>
      <name val="Arial"/>
      <family val="2"/>
    </font>
    <font>
      <i/>
      <sz val="11"/>
      <name val="Arial"/>
      <family val="2"/>
    </font>
    <font>
      <b/>
      <sz val="11"/>
      <name val="Arial"/>
      <family val="2"/>
    </font>
    <font>
      <i/>
      <sz val="11"/>
      <name val="Arial"/>
      <family val="2"/>
    </font>
    <font>
      <sz val="10"/>
      <name val="Arial"/>
      <family val="2"/>
    </font>
    <font>
      <b/>
      <i/>
      <sz val="12"/>
      <name val="Arial"/>
      <family val="2"/>
    </font>
    <font>
      <sz val="11"/>
      <color indexed="10"/>
      <name val="Arial"/>
      <family val="2"/>
    </font>
    <font>
      <b/>
      <i/>
      <sz val="11"/>
      <name val="Arial"/>
      <family val="2"/>
    </font>
    <font>
      <sz val="8"/>
      <color indexed="81"/>
      <name val="Tahoma"/>
      <family val="2"/>
    </font>
    <font>
      <b/>
      <sz val="8"/>
      <color indexed="81"/>
      <name val="Tahoma"/>
      <family val="2"/>
    </font>
    <font>
      <b/>
      <u/>
      <sz val="14"/>
      <name val="Arial"/>
      <family val="2"/>
    </font>
    <font>
      <u/>
      <sz val="10"/>
      <name val="Arial"/>
      <family val="2"/>
    </font>
    <font>
      <b/>
      <u/>
      <sz val="12"/>
      <name val="Arial"/>
      <family val="2"/>
    </font>
    <font>
      <b/>
      <sz val="8"/>
      <name val="Arial"/>
      <family val="2"/>
    </font>
    <font>
      <sz val="14"/>
      <name val="Arial"/>
      <family val="2"/>
    </font>
    <font>
      <b/>
      <sz val="14"/>
      <name val="Arial"/>
      <family val="2"/>
    </font>
    <font>
      <sz val="12"/>
      <name val="Times New Roman"/>
      <family val="1"/>
    </font>
    <font>
      <b/>
      <sz val="12"/>
      <name val="Times New Roman"/>
      <family val="1"/>
    </font>
    <font>
      <b/>
      <sz val="24"/>
      <name val="Times New Roman"/>
      <family val="1"/>
    </font>
    <font>
      <sz val="24"/>
      <name val="Times New Roman"/>
      <family val="1"/>
    </font>
    <font>
      <sz val="10"/>
      <name val="Arial"/>
    </font>
    <font>
      <b/>
      <sz val="24"/>
      <name val="Broadway"/>
      <family val="5"/>
    </font>
    <font>
      <sz val="12"/>
      <name val="Brush Script MT"/>
      <family val="4"/>
    </font>
    <font>
      <sz val="11"/>
      <name val="Andalus"/>
    </font>
    <font>
      <i/>
      <sz val="11"/>
      <name val="Andalus"/>
    </font>
    <font>
      <b/>
      <sz val="12"/>
      <name val="Algerian"/>
      <family val="5"/>
    </font>
    <font>
      <b/>
      <sz val="10"/>
      <name val="Gill Sans Ultra Bold"/>
      <family val="2"/>
    </font>
    <font>
      <sz val="8"/>
      <name val="Arial"/>
    </font>
    <font>
      <b/>
      <sz val="9"/>
      <color indexed="81"/>
      <name val="Tahoma"/>
      <family val="2"/>
    </font>
    <font>
      <sz val="9"/>
      <color indexed="81"/>
      <name val="Tahoma"/>
      <family val="2"/>
    </font>
    <font>
      <b/>
      <sz val="16"/>
      <name val="Times New Roman"/>
      <family val="1"/>
    </font>
    <font>
      <b/>
      <sz val="14"/>
      <name val="Times New Roman"/>
      <family val="1"/>
    </font>
    <font>
      <sz val="10"/>
      <name val="Times New Roman"/>
      <family val="1"/>
    </font>
  </fonts>
  <fills count="5">
    <fill>
      <patternFill patternType="none"/>
    </fill>
    <fill>
      <patternFill patternType="gray125"/>
    </fill>
    <fill>
      <patternFill patternType="solid">
        <fgColor indexed="26"/>
        <bgColor indexed="64"/>
      </patternFill>
    </fill>
    <fill>
      <patternFill patternType="solid">
        <fgColor indexed="13"/>
        <bgColor indexed="64"/>
      </patternFill>
    </fill>
    <fill>
      <patternFill patternType="solid">
        <fgColor indexed="9"/>
        <bgColor indexed="64"/>
      </patternFill>
    </fill>
  </fills>
  <borders count="54">
    <border>
      <left/>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hair">
        <color indexed="64"/>
      </right>
      <top style="hair">
        <color indexed="64"/>
      </top>
      <bottom/>
      <diagonal/>
    </border>
    <border>
      <left style="hair">
        <color indexed="64"/>
      </left>
      <right style="double">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double">
        <color indexed="64"/>
      </right>
      <top style="thin">
        <color indexed="64"/>
      </top>
      <bottom/>
      <diagonal/>
    </border>
    <border>
      <left/>
      <right/>
      <top style="thin">
        <color indexed="64"/>
      </top>
      <bottom style="thin">
        <color indexed="64"/>
      </bottom>
      <diagonal/>
    </border>
  </borders>
  <cellStyleXfs count="3">
    <xf numFmtId="0" fontId="0" fillId="0" borderId="0"/>
    <xf numFmtId="171" fontId="1" fillId="0" borderId="0" applyFont="0" applyFill="0" applyBorder="0" applyAlignment="0" applyProtection="0"/>
    <xf numFmtId="169" fontId="1" fillId="0" borderId="0" applyFont="0" applyFill="0" applyBorder="0" applyAlignment="0" applyProtection="0"/>
  </cellStyleXfs>
  <cellXfs count="326">
    <xf numFmtId="0" fontId="0" fillId="0" borderId="0" xfId="0"/>
    <xf numFmtId="0" fontId="3" fillId="0" borderId="0" xfId="0" applyFont="1" applyAlignment="1">
      <alignment horizontal="left"/>
    </xf>
    <xf numFmtId="0" fontId="3" fillId="0" borderId="0" xfId="0" applyFont="1"/>
    <xf numFmtId="171" fontId="3" fillId="0" borderId="0" xfId="1" applyFont="1"/>
    <xf numFmtId="0" fontId="0" fillId="0" borderId="0" xfId="0" applyAlignment="1">
      <alignment horizontal="right"/>
    </xf>
    <xf numFmtId="171" fontId="0" fillId="0" borderId="0" xfId="1" applyFont="1"/>
    <xf numFmtId="0" fontId="4" fillId="0" borderId="0" xfId="0" applyFont="1" applyAlignment="1">
      <alignment horizontal="right"/>
    </xf>
    <xf numFmtId="0" fontId="4" fillId="0" borderId="0" xfId="0" applyFont="1"/>
    <xf numFmtId="171" fontId="4" fillId="0" borderId="0" xfId="1" applyFont="1"/>
    <xf numFmtId="0" fontId="5" fillId="0" borderId="1" xfId="0" applyFont="1" applyBorder="1" applyAlignment="1">
      <alignment horizontal="right"/>
    </xf>
    <xf numFmtId="0" fontId="5" fillId="0" borderId="2" xfId="0" applyFont="1" applyBorder="1"/>
    <xf numFmtId="171" fontId="5" fillId="0" borderId="2" xfId="1" applyFont="1" applyBorder="1" applyAlignment="1">
      <alignment horizontal="center"/>
    </xf>
    <xf numFmtId="171" fontId="5" fillId="0" borderId="3" xfId="1" applyFont="1" applyBorder="1" applyAlignment="1">
      <alignment horizontal="center"/>
    </xf>
    <xf numFmtId="0" fontId="6" fillId="0" borderId="0" xfId="0" applyFont="1"/>
    <xf numFmtId="0" fontId="5" fillId="0" borderId="4" xfId="0" applyFont="1" applyBorder="1" applyAlignment="1">
      <alignment horizontal="right"/>
    </xf>
    <xf numFmtId="0" fontId="5" fillId="0" borderId="5" xfId="0" applyFont="1" applyBorder="1"/>
    <xf numFmtId="0" fontId="5" fillId="0" borderId="5" xfId="0" applyFont="1" applyBorder="1" applyAlignment="1">
      <alignment horizontal="center"/>
    </xf>
    <xf numFmtId="172" fontId="7" fillId="0" borderId="5" xfId="1" applyNumberFormat="1" applyFont="1" applyBorder="1"/>
    <xf numFmtId="172" fontId="7" fillId="0" borderId="6" xfId="1" applyNumberFormat="1" applyFont="1" applyBorder="1"/>
    <xf numFmtId="0" fontId="5" fillId="0" borderId="4" xfId="0" applyFont="1" applyBorder="1" applyAlignment="1">
      <alignment horizontal="center"/>
    </xf>
    <xf numFmtId="0" fontId="6" fillId="0" borderId="5" xfId="0" applyFont="1" applyBorder="1"/>
    <xf numFmtId="0" fontId="6" fillId="0" borderId="5" xfId="0" applyFont="1" applyBorder="1" applyAlignment="1">
      <alignment horizontal="center"/>
    </xf>
    <xf numFmtId="0" fontId="5" fillId="0" borderId="0" xfId="0" applyFont="1"/>
    <xf numFmtId="0" fontId="6" fillId="0" borderId="4" xfId="0" applyFont="1" applyBorder="1" applyAlignment="1">
      <alignment horizontal="center"/>
    </xf>
    <xf numFmtId="172" fontId="8" fillId="0" borderId="5" xfId="1" applyNumberFormat="1" applyFont="1" applyBorder="1"/>
    <xf numFmtId="172" fontId="8" fillId="0" borderId="6" xfId="1" applyNumberFormat="1" applyFont="1" applyBorder="1"/>
    <xf numFmtId="172" fontId="10" fillId="0" borderId="5" xfId="1" applyNumberFormat="1" applyFont="1" applyBorder="1"/>
    <xf numFmtId="172" fontId="10" fillId="0" borderId="6" xfId="1" applyNumberFormat="1" applyFont="1" applyBorder="1"/>
    <xf numFmtId="0" fontId="8" fillId="0" borderId="1" xfId="0" applyFont="1" applyBorder="1" applyAlignment="1">
      <alignment horizontal="center"/>
    </xf>
    <xf numFmtId="0" fontId="10" fillId="0" borderId="2" xfId="0" applyFont="1" applyBorder="1"/>
    <xf numFmtId="0" fontId="8" fillId="0" borderId="0" xfId="0" applyFont="1"/>
    <xf numFmtId="0" fontId="8" fillId="0" borderId="4" xfId="0" applyFont="1" applyBorder="1" applyAlignment="1">
      <alignment horizontal="center"/>
    </xf>
    <xf numFmtId="0" fontId="10" fillId="0" borderId="5" xfId="0" applyFont="1" applyBorder="1"/>
    <xf numFmtId="0" fontId="10" fillId="0" borderId="5" xfId="0" applyFont="1" applyBorder="1" applyAlignment="1">
      <alignment horizontal="center"/>
    </xf>
    <xf numFmtId="0" fontId="10" fillId="0" borderId="4" xfId="0" applyFont="1" applyBorder="1" applyAlignment="1">
      <alignment horizontal="center"/>
    </xf>
    <xf numFmtId="172" fontId="5" fillId="0" borderId="5" xfId="1" applyNumberFormat="1" applyFont="1" applyBorder="1"/>
    <xf numFmtId="172" fontId="5" fillId="0" borderId="6" xfId="1" applyNumberFormat="1" applyFont="1" applyBorder="1"/>
    <xf numFmtId="0" fontId="10" fillId="0" borderId="0" xfId="0" applyFont="1"/>
    <xf numFmtId="0" fontId="8" fillId="0" borderId="5" xfId="0" applyFont="1" applyBorder="1"/>
    <xf numFmtId="0" fontId="8" fillId="0" borderId="5" xfId="0" applyFont="1" applyBorder="1" applyAlignment="1">
      <alignment horizontal="center"/>
    </xf>
    <xf numFmtId="172" fontId="6" fillId="0" borderId="5" xfId="1" applyNumberFormat="1" applyFont="1" applyBorder="1"/>
    <xf numFmtId="172" fontId="6" fillId="0" borderId="6" xfId="1" applyNumberFormat="1" applyFont="1" applyBorder="1"/>
    <xf numFmtId="0" fontId="8" fillId="0" borderId="4" xfId="0" applyFont="1" applyBorder="1" applyAlignment="1">
      <alignment horizontal="center" vertical="center" wrapText="1" shrinkToFit="1"/>
    </xf>
    <xf numFmtId="0" fontId="8" fillId="0" borderId="5" xfId="0" applyFont="1" applyBorder="1" applyAlignment="1">
      <alignment horizontal="center" vertical="center" wrapText="1" shrinkToFit="1"/>
    </xf>
    <xf numFmtId="172" fontId="6" fillId="0" borderId="5" xfId="1" applyNumberFormat="1" applyFont="1" applyBorder="1" applyAlignment="1">
      <alignment vertical="center" wrapText="1" shrinkToFit="1"/>
    </xf>
    <xf numFmtId="0" fontId="8" fillId="0" borderId="0" xfId="0" applyFont="1" applyAlignment="1">
      <alignment vertical="center" wrapText="1" shrinkToFit="1"/>
    </xf>
    <xf numFmtId="0" fontId="6" fillId="0" borderId="5" xfId="0" applyFont="1" applyBorder="1" applyAlignment="1">
      <alignment horizontal="center" vertical="center" wrapText="1" shrinkToFit="1"/>
    </xf>
    <xf numFmtId="0" fontId="0" fillId="0" borderId="0" xfId="0" applyAlignment="1">
      <alignment horizontal="center"/>
    </xf>
    <xf numFmtId="0" fontId="5" fillId="0" borderId="1" xfId="0" applyFont="1" applyBorder="1"/>
    <xf numFmtId="0" fontId="5" fillId="0" borderId="2" xfId="0" applyFont="1" applyBorder="1" applyAlignment="1">
      <alignment horizontal="center"/>
    </xf>
    <xf numFmtId="0" fontId="5" fillId="0" borderId="3" xfId="0" applyFont="1" applyBorder="1" applyAlignment="1">
      <alignment horizontal="center"/>
    </xf>
    <xf numFmtId="0" fontId="6" fillId="0" borderId="5" xfId="0" applyFont="1" applyBorder="1" applyAlignment="1">
      <alignment vertical="center" wrapText="1"/>
    </xf>
    <xf numFmtId="172" fontId="6" fillId="0" borderId="5" xfId="1" applyNumberFormat="1" applyFont="1" applyBorder="1" applyAlignment="1">
      <alignment vertical="center" wrapText="1"/>
    </xf>
    <xf numFmtId="0" fontId="6" fillId="0" borderId="0" xfId="0" applyFont="1" applyAlignment="1">
      <alignment vertical="center" wrapText="1"/>
    </xf>
    <xf numFmtId="0" fontId="5" fillId="0" borderId="4" xfId="0" applyFont="1" applyBorder="1" applyAlignment="1">
      <alignment horizontal="center" vertical="center" wrapText="1"/>
    </xf>
    <xf numFmtId="0" fontId="5" fillId="0" borderId="5" xfId="0" applyFont="1" applyBorder="1" applyAlignment="1">
      <alignment vertical="center" wrapText="1"/>
    </xf>
    <xf numFmtId="172" fontId="5" fillId="0" borderId="5" xfId="1" applyNumberFormat="1" applyFont="1" applyBorder="1" applyAlignment="1">
      <alignment vertical="center" wrapText="1"/>
    </xf>
    <xf numFmtId="0" fontId="5" fillId="0" borderId="0" xfId="0" applyFont="1" applyAlignment="1">
      <alignment vertical="center" wrapText="1"/>
    </xf>
    <xf numFmtId="0" fontId="12" fillId="0" borderId="0" xfId="0" applyFont="1"/>
    <xf numFmtId="0" fontId="7" fillId="0" borderId="0" xfId="0" applyFont="1" applyAlignment="1">
      <alignment vertical="center" wrapText="1"/>
    </xf>
    <xf numFmtId="0" fontId="7" fillId="0" borderId="0" xfId="0" applyFont="1"/>
    <xf numFmtId="0" fontId="13" fillId="0" borderId="0" xfId="0" applyFont="1"/>
    <xf numFmtId="0" fontId="8" fillId="0" borderId="1" xfId="0" applyFont="1" applyBorder="1"/>
    <xf numFmtId="0" fontId="8" fillId="0" borderId="7" xfId="0" applyFont="1" applyBorder="1"/>
    <xf numFmtId="0" fontId="10" fillId="0" borderId="8" xfId="0" applyFont="1" applyBorder="1"/>
    <xf numFmtId="0" fontId="10" fillId="0" borderId="4" xfId="0" applyFont="1" applyBorder="1"/>
    <xf numFmtId="0" fontId="8" fillId="0" borderId="4" xfId="0" applyFont="1" applyBorder="1"/>
    <xf numFmtId="172" fontId="8" fillId="0" borderId="5" xfId="1" applyNumberFormat="1"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horizontal="left" vertical="center" wrapText="1"/>
    </xf>
    <xf numFmtId="0" fontId="8" fillId="0" borderId="0" xfId="0" applyFont="1" applyAlignment="1">
      <alignment vertical="center" wrapText="1"/>
    </xf>
    <xf numFmtId="0" fontId="8" fillId="0" borderId="5" xfId="0" applyFont="1" applyBorder="1" applyAlignment="1">
      <alignment horizontal="left"/>
    </xf>
    <xf numFmtId="172" fontId="11" fillId="0" borderId="5" xfId="1" applyNumberFormat="1" applyFont="1" applyBorder="1"/>
    <xf numFmtId="0" fontId="11" fillId="0" borderId="4" xfId="0" applyFont="1" applyBorder="1"/>
    <xf numFmtId="0" fontId="11" fillId="0" borderId="0" xfId="0" applyFont="1"/>
    <xf numFmtId="0" fontId="8" fillId="0" borderId="9" xfId="0" applyFont="1" applyBorder="1"/>
    <xf numFmtId="172" fontId="14" fillId="0" borderId="5" xfId="1" applyNumberFormat="1" applyFont="1" applyBorder="1"/>
    <xf numFmtId="0" fontId="8" fillId="0" borderId="10" xfId="0" applyFont="1" applyBorder="1"/>
    <xf numFmtId="0" fontId="8" fillId="0" borderId="11" xfId="0" applyFont="1" applyBorder="1"/>
    <xf numFmtId="172" fontId="8" fillId="0" borderId="11" xfId="1" applyNumberFormat="1" applyFont="1" applyBorder="1"/>
    <xf numFmtId="172" fontId="8" fillId="0" borderId="12" xfId="1" applyNumberFormat="1" applyFont="1" applyBorder="1"/>
    <xf numFmtId="172" fontId="9" fillId="0" borderId="5" xfId="1" applyNumberFormat="1" applyFont="1" applyBorder="1"/>
    <xf numFmtId="0" fontId="0" fillId="0" borderId="13" xfId="0" applyBorder="1"/>
    <xf numFmtId="0" fontId="0" fillId="0" borderId="14" xfId="0" applyBorder="1"/>
    <xf numFmtId="0" fontId="0" fillId="0" borderId="15" xfId="0" applyBorder="1"/>
    <xf numFmtId="0" fontId="0" fillId="0" borderId="0" xfId="0" applyAlignment="1">
      <alignment vertical="center"/>
    </xf>
    <xf numFmtId="0" fontId="2" fillId="0" borderId="16" xfId="0" applyFont="1" applyBorder="1"/>
    <xf numFmtId="0" fontId="19" fillId="0" borderId="17" xfId="0" applyFont="1" applyBorder="1" applyAlignment="1">
      <alignment horizontal="center"/>
    </xf>
    <xf numFmtId="0" fontId="2" fillId="0" borderId="18" xfId="0" applyFont="1" applyBorder="1"/>
    <xf numFmtId="0" fontId="2" fillId="0" borderId="19" xfId="0" applyFont="1" applyBorder="1"/>
    <xf numFmtId="0" fontId="2" fillId="0" borderId="0" xfId="0" applyFont="1"/>
    <xf numFmtId="0" fontId="2" fillId="0" borderId="20" xfId="0" applyFont="1" applyBorder="1"/>
    <xf numFmtId="0" fontId="2" fillId="0" borderId="21" xfId="0" applyFont="1" applyBorder="1"/>
    <xf numFmtId="0" fontId="2" fillId="0" borderId="21" xfId="0" applyFont="1" applyBorder="1" applyAlignment="1"/>
    <xf numFmtId="0" fontId="2" fillId="0" borderId="20" xfId="0" applyFont="1" applyFill="1" applyBorder="1"/>
    <xf numFmtId="0" fontId="2" fillId="0" borderId="22" xfId="0" applyFont="1" applyBorder="1"/>
    <xf numFmtId="0" fontId="2" fillId="0" borderId="23" xfId="0" applyFont="1" applyBorder="1"/>
    <xf numFmtId="0" fontId="0" fillId="0" borderId="16" xfId="0" applyBorder="1"/>
    <xf numFmtId="0" fontId="0" fillId="0" borderId="0" xfId="0" applyBorder="1"/>
    <xf numFmtId="0" fontId="0" fillId="0" borderId="19" xfId="0" applyBorder="1"/>
    <xf numFmtId="0" fontId="20" fillId="0" borderId="0" xfId="0" applyFont="1" applyBorder="1" applyAlignment="1">
      <alignment horizontal="right" vertical="center"/>
    </xf>
    <xf numFmtId="0" fontId="20" fillId="0" borderId="0" xfId="0" applyFont="1" applyBorder="1" applyAlignment="1">
      <alignment vertical="center"/>
    </xf>
    <xf numFmtId="0" fontId="2" fillId="0" borderId="0" xfId="0" applyFont="1" applyBorder="1" applyAlignment="1">
      <alignment horizontal="right" vertical="center"/>
    </xf>
    <xf numFmtId="0" fontId="1" fillId="0" borderId="0" xfId="0" applyFont="1" applyBorder="1" applyAlignment="1">
      <alignment horizontal="right"/>
    </xf>
    <xf numFmtId="0" fontId="1" fillId="0" borderId="0" xfId="0" applyFont="1" applyFill="1" applyBorder="1"/>
    <xf numFmtId="0" fontId="1" fillId="0" borderId="0" xfId="0" applyFont="1"/>
    <xf numFmtId="0" fontId="1" fillId="0" borderId="0" xfId="0" applyFont="1" applyBorder="1"/>
    <xf numFmtId="0" fontId="1" fillId="0" borderId="16" xfId="0" applyFont="1" applyBorder="1"/>
    <xf numFmtId="0" fontId="1" fillId="0" borderId="19" xfId="0" applyFont="1" applyBorder="1"/>
    <xf numFmtId="0" fontId="12" fillId="0" borderId="19" xfId="0" applyFont="1" applyBorder="1"/>
    <xf numFmtId="0" fontId="0" fillId="0" borderId="19" xfId="0" applyBorder="1" applyAlignment="1">
      <alignment horizontal="center"/>
    </xf>
    <xf numFmtId="0" fontId="0" fillId="0" borderId="24" xfId="0" applyBorder="1"/>
    <xf numFmtId="0" fontId="0" fillId="0" borderId="25" xfId="0" applyBorder="1"/>
    <xf numFmtId="0" fontId="0" fillId="0" borderId="26" xfId="0" applyBorder="1"/>
    <xf numFmtId="0" fontId="1" fillId="0" borderId="0" xfId="0" applyFont="1" applyAlignment="1">
      <alignment horizontal="left" vertical="top" wrapText="1"/>
    </xf>
    <xf numFmtId="0" fontId="20" fillId="0" borderId="0" xfId="0" applyFont="1" applyBorder="1" applyAlignment="1">
      <alignment horizontal="right" vertical="top"/>
    </xf>
    <xf numFmtId="0" fontId="2" fillId="0" borderId="0" xfId="0" applyFont="1" applyBorder="1"/>
    <xf numFmtId="0" fontId="6" fillId="0" borderId="5" xfId="0" applyFont="1" applyBorder="1" applyAlignment="1">
      <alignment horizontal="center" vertical="center" wrapText="1"/>
    </xf>
    <xf numFmtId="0" fontId="22" fillId="0" borderId="5" xfId="0" applyFont="1" applyBorder="1"/>
    <xf numFmtId="0" fontId="23" fillId="0" borderId="5" xfId="0" applyFont="1" applyBorder="1"/>
    <xf numFmtId="0" fontId="5" fillId="2" borderId="5" xfId="0" applyFont="1" applyFill="1" applyBorder="1"/>
    <xf numFmtId="172" fontId="5" fillId="2" borderId="5" xfId="1" applyNumberFormat="1" applyFont="1" applyFill="1" applyBorder="1"/>
    <xf numFmtId="0" fontId="5" fillId="2" borderId="4" xfId="0" applyFont="1" applyFill="1" applyBorder="1" applyAlignment="1">
      <alignment horizontal="center"/>
    </xf>
    <xf numFmtId="0" fontId="5" fillId="2" borderId="5" xfId="0" applyFont="1" applyFill="1" applyBorder="1" applyAlignment="1">
      <alignment horizontal="center"/>
    </xf>
    <xf numFmtId="172" fontId="10" fillId="2" borderId="5" xfId="1" applyNumberFormat="1" applyFont="1" applyFill="1" applyBorder="1"/>
    <xf numFmtId="172" fontId="10" fillId="2" borderId="6" xfId="1" applyNumberFormat="1" applyFont="1" applyFill="1" applyBorder="1"/>
    <xf numFmtId="0" fontId="5" fillId="3" borderId="10" xfId="0" applyFont="1" applyFill="1" applyBorder="1" applyAlignment="1">
      <alignment horizontal="right"/>
    </xf>
    <xf numFmtId="0" fontId="23" fillId="3" borderId="11" xfId="0" applyFont="1" applyFill="1" applyBorder="1"/>
    <xf numFmtId="0" fontId="5" fillId="3" borderId="11" xfId="0" applyFont="1" applyFill="1" applyBorder="1" applyAlignment="1">
      <alignment horizontal="center"/>
    </xf>
    <xf numFmtId="0" fontId="24" fillId="0" borderId="0" xfId="0" applyFont="1"/>
    <xf numFmtId="186" fontId="24" fillId="0" borderId="0" xfId="0" applyNumberFormat="1" applyFont="1"/>
    <xf numFmtId="0" fontId="24" fillId="0" borderId="27" xfId="0" applyFont="1" applyBorder="1"/>
    <xf numFmtId="0" fontId="24" fillId="0" borderId="28" xfId="0" applyFont="1" applyBorder="1"/>
    <xf numFmtId="186" fontId="24" fillId="0" borderId="28" xfId="0" applyNumberFormat="1" applyFont="1" applyBorder="1"/>
    <xf numFmtId="0" fontId="24" fillId="0" borderId="29" xfId="0" applyFont="1" applyBorder="1"/>
    <xf numFmtId="0" fontId="24" fillId="0" borderId="30" xfId="0" applyFont="1" applyBorder="1"/>
    <xf numFmtId="0" fontId="24" fillId="0" borderId="0" xfId="0" applyFont="1" applyBorder="1"/>
    <xf numFmtId="186" fontId="24" fillId="0" borderId="0" xfId="0" applyNumberFormat="1" applyFont="1" applyBorder="1"/>
    <xf numFmtId="0" fontId="24" fillId="0" borderId="31" xfId="0" applyFont="1" applyBorder="1"/>
    <xf numFmtId="0" fontId="25" fillId="0" borderId="30" xfId="0" applyFont="1" applyBorder="1"/>
    <xf numFmtId="0" fontId="26" fillId="0" borderId="0" xfId="0" applyFont="1" applyBorder="1"/>
    <xf numFmtId="0" fontId="27" fillId="0" borderId="0" xfId="0" applyFont="1" applyBorder="1"/>
    <xf numFmtId="186" fontId="25" fillId="0" borderId="0" xfId="0" applyNumberFormat="1" applyFont="1" applyBorder="1"/>
    <xf numFmtId="0" fontId="24" fillId="0" borderId="32" xfId="0" applyFont="1" applyBorder="1"/>
    <xf numFmtId="0" fontId="24" fillId="0" borderId="33" xfId="0" applyFont="1" applyBorder="1"/>
    <xf numFmtId="186" fontId="24" fillId="0" borderId="33" xfId="0" applyNumberFormat="1" applyFont="1" applyBorder="1"/>
    <xf numFmtId="0" fontId="24" fillId="0" borderId="34" xfId="0" applyFont="1" applyBorder="1"/>
    <xf numFmtId="0" fontId="5" fillId="4" borderId="35" xfId="0" applyFont="1" applyFill="1" applyBorder="1" applyAlignment="1">
      <alignment horizontal="center"/>
    </xf>
    <xf numFmtId="0" fontId="5" fillId="4" borderId="9" xfId="0" applyFont="1" applyFill="1" applyBorder="1"/>
    <xf numFmtId="0" fontId="5" fillId="4" borderId="9" xfId="0" applyFont="1" applyFill="1" applyBorder="1" applyAlignment="1">
      <alignment horizontal="center"/>
    </xf>
    <xf numFmtId="172" fontId="10" fillId="4" borderId="9" xfId="1" applyNumberFormat="1" applyFont="1" applyFill="1" applyBorder="1"/>
    <xf numFmtId="172" fontId="10" fillId="4" borderId="36" xfId="1" applyNumberFormat="1" applyFont="1" applyFill="1" applyBorder="1"/>
    <xf numFmtId="0" fontId="3" fillId="0" borderId="5" xfId="0" applyFont="1" applyBorder="1"/>
    <xf numFmtId="0" fontId="5" fillId="0" borderId="5" xfId="0" applyFont="1" applyBorder="1" applyAlignment="1">
      <alignment horizontal="left" vertical="center" wrapText="1" shrinkToFit="1"/>
    </xf>
    <xf numFmtId="0" fontId="8" fillId="0" borderId="35" xfId="0" applyFont="1" applyBorder="1" applyAlignment="1">
      <alignment horizontal="center"/>
    </xf>
    <xf numFmtId="0" fontId="10" fillId="2" borderId="4" xfId="0" applyFont="1" applyFill="1" applyBorder="1" applyAlignment="1">
      <alignment horizontal="center"/>
    </xf>
    <xf numFmtId="0" fontId="10" fillId="2" borderId="5" xfId="0" applyFont="1" applyFill="1" applyBorder="1"/>
    <xf numFmtId="0" fontId="10" fillId="2" borderId="5" xfId="0" applyFont="1" applyFill="1" applyBorder="1" applyAlignment="1">
      <alignment horizontal="center"/>
    </xf>
    <xf numFmtId="0" fontId="6" fillId="4" borderId="4" xfId="0" applyFont="1" applyFill="1" applyBorder="1" applyAlignment="1">
      <alignment horizontal="center"/>
    </xf>
    <xf numFmtId="0" fontId="5" fillId="4" borderId="5" xfId="0" applyFont="1" applyFill="1" applyBorder="1"/>
    <xf numFmtId="0" fontId="6" fillId="4" borderId="5" xfId="0" applyFont="1" applyFill="1" applyBorder="1" applyAlignment="1">
      <alignment horizontal="center"/>
    </xf>
    <xf numFmtId="172" fontId="5" fillId="4" borderId="5" xfId="1" applyNumberFormat="1" applyFont="1" applyFill="1" applyBorder="1"/>
    <xf numFmtId="0" fontId="3" fillId="0" borderId="0" xfId="0" applyFont="1" applyAlignment="1">
      <alignment horizontal="right" vertical="top"/>
    </xf>
    <xf numFmtId="0" fontId="6" fillId="2"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vertical="center" wrapText="1"/>
    </xf>
    <xf numFmtId="172" fontId="5" fillId="2" borderId="5" xfId="1" applyNumberFormat="1" applyFont="1" applyFill="1" applyBorder="1" applyAlignment="1">
      <alignment vertical="center" wrapText="1"/>
    </xf>
    <xf numFmtId="0" fontId="22" fillId="0" borderId="4" xfId="0" applyFont="1" applyBorder="1"/>
    <xf numFmtId="0" fontId="15" fillId="2" borderId="5" xfId="0" applyFont="1" applyFill="1" applyBorder="1"/>
    <xf numFmtId="172" fontId="15" fillId="2" borderId="5" xfId="1" applyNumberFormat="1" applyFont="1" applyFill="1" applyBorder="1"/>
    <xf numFmtId="172" fontId="9" fillId="2" borderId="6" xfId="1" applyNumberFormat="1" applyFont="1" applyFill="1" applyBorder="1"/>
    <xf numFmtId="172" fontId="9" fillId="2" borderId="5" xfId="1" applyNumberFormat="1" applyFont="1" applyFill="1" applyBorder="1"/>
    <xf numFmtId="0" fontId="23" fillId="3" borderId="5" xfId="0" applyFont="1" applyFill="1" applyBorder="1"/>
    <xf numFmtId="172" fontId="23" fillId="3" borderId="5" xfId="1" applyNumberFormat="1" applyFont="1" applyFill="1" applyBorder="1"/>
    <xf numFmtId="172" fontId="23" fillId="3" borderId="6" xfId="1" applyNumberFormat="1" applyFont="1" applyFill="1" applyBorder="1"/>
    <xf numFmtId="0" fontId="7" fillId="0" borderId="0" xfId="0" applyFont="1" applyAlignment="1">
      <alignment horizontal="center"/>
    </xf>
    <xf numFmtId="0" fontId="0" fillId="0" borderId="0" xfId="0" applyAlignment="1">
      <alignment horizontal="left" vertical="top" wrapText="1"/>
    </xf>
    <xf numFmtId="0" fontId="0" fillId="0" borderId="37" xfId="0" applyBorder="1"/>
    <xf numFmtId="0" fontId="0" fillId="0" borderId="38" xfId="0" applyBorder="1"/>
    <xf numFmtId="0" fontId="0" fillId="0" borderId="37" xfId="0" quotePrefix="1" applyBorder="1" applyAlignment="1">
      <alignment horizontal="left"/>
    </xf>
    <xf numFmtId="0" fontId="5" fillId="0" borderId="9" xfId="0" applyFont="1" applyBorder="1"/>
    <xf numFmtId="0" fontId="6" fillId="0" borderId="9" xfId="0" applyFont="1" applyBorder="1" applyAlignment="1">
      <alignment horizontal="center"/>
    </xf>
    <xf numFmtId="172" fontId="6" fillId="0" borderId="9" xfId="1" applyNumberFormat="1" applyFont="1" applyBorder="1"/>
    <xf numFmtId="0" fontId="10" fillId="2" borderId="39" xfId="0" applyFont="1" applyFill="1" applyBorder="1"/>
    <xf numFmtId="0" fontId="5" fillId="2" borderId="40" xfId="0" applyFont="1" applyFill="1" applyBorder="1" applyAlignment="1">
      <alignment horizontal="center"/>
    </xf>
    <xf numFmtId="172" fontId="5" fillId="2" borderId="40" xfId="1" applyNumberFormat="1" applyFont="1" applyFill="1" applyBorder="1"/>
    <xf numFmtId="0" fontId="23" fillId="3" borderId="33" xfId="0" applyFont="1" applyFill="1" applyBorder="1"/>
    <xf numFmtId="0" fontId="10" fillId="3" borderId="32" xfId="0" applyFont="1" applyFill="1" applyBorder="1" applyAlignment="1">
      <alignment horizontal="center"/>
    </xf>
    <xf numFmtId="172" fontId="5" fillId="0" borderId="41" xfId="1" applyNumberFormat="1" applyFont="1" applyBorder="1"/>
    <xf numFmtId="0" fontId="8" fillId="0" borderId="33" xfId="0" applyFont="1" applyBorder="1"/>
    <xf numFmtId="0" fontId="10" fillId="2" borderId="42" xfId="0" applyFont="1" applyFill="1" applyBorder="1"/>
    <xf numFmtId="0" fontId="10" fillId="0" borderId="43" xfId="0" applyFont="1" applyBorder="1"/>
    <xf numFmtId="0" fontId="10" fillId="0" borderId="44" xfId="0" applyFont="1" applyBorder="1"/>
    <xf numFmtId="0" fontId="5" fillId="0" borderId="45" xfId="0" applyFont="1" applyBorder="1" applyAlignment="1">
      <alignment horizontal="center"/>
    </xf>
    <xf numFmtId="0" fontId="23" fillId="3" borderId="46" xfId="0" applyFont="1" applyFill="1" applyBorder="1" applyAlignment="1">
      <alignment horizontal="center"/>
    </xf>
    <xf numFmtId="172" fontId="23" fillId="3" borderId="34" xfId="1" applyNumberFormat="1" applyFont="1" applyFill="1" applyBorder="1"/>
    <xf numFmtId="172" fontId="5" fillId="0" borderId="44" xfId="1" applyNumberFormat="1" applyFont="1" applyBorder="1"/>
    <xf numFmtId="172" fontId="23" fillId="3" borderId="47" xfId="1" applyNumberFormat="1" applyFont="1" applyFill="1" applyBorder="1"/>
    <xf numFmtId="0" fontId="0" fillId="0" borderId="48" xfId="0" applyBorder="1"/>
    <xf numFmtId="0" fontId="0" fillId="0" borderId="0" xfId="0" applyAlignment="1">
      <alignment horizontal="left"/>
    </xf>
    <xf numFmtId="0" fontId="4" fillId="0" borderId="0" xfId="0" applyFont="1" applyAlignment="1">
      <alignment horizontal="center"/>
    </xf>
    <xf numFmtId="169" fontId="28" fillId="0" borderId="0" xfId="2" applyFont="1"/>
    <xf numFmtId="0" fontId="12" fillId="0" borderId="49" xfId="0" applyFont="1" applyBorder="1" applyAlignment="1">
      <alignment horizontal="right" vertical="center"/>
    </xf>
    <xf numFmtId="0" fontId="2" fillId="0" borderId="13" xfId="0" applyFont="1" applyBorder="1"/>
    <xf numFmtId="0" fontId="2" fillId="0" borderId="0" xfId="0" applyFont="1" applyBorder="1" applyAlignment="1">
      <alignment horizontal="center"/>
    </xf>
    <xf numFmtId="0" fontId="2" fillId="0" borderId="15" xfId="0" applyFont="1" applyBorder="1" applyAlignment="1">
      <alignment horizontal="center"/>
    </xf>
    <xf numFmtId="0" fontId="2" fillId="0" borderId="14" xfId="0" applyFont="1" applyBorder="1" applyAlignment="1">
      <alignment horizontal="center"/>
    </xf>
    <xf numFmtId="0" fontId="21" fillId="0" borderId="14" xfId="0" applyFont="1" applyBorder="1" applyAlignment="1">
      <alignment horizontal="center"/>
    </xf>
    <xf numFmtId="169" fontId="2" fillId="0" borderId="14" xfId="2" applyFont="1" applyBorder="1" applyAlignment="1">
      <alignment horizontal="center"/>
    </xf>
    <xf numFmtId="0" fontId="7" fillId="0" borderId="38" xfId="0" applyFont="1" applyBorder="1" applyAlignment="1">
      <alignment horizontal="right"/>
    </xf>
    <xf numFmtId="0" fontId="2" fillId="0" borderId="24" xfId="0" applyFont="1" applyBorder="1"/>
    <xf numFmtId="0" fontId="2" fillId="0" borderId="25" xfId="0" applyFont="1" applyBorder="1" applyAlignment="1">
      <alignment horizontal="center"/>
    </xf>
    <xf numFmtId="0" fontId="2" fillId="0" borderId="25" xfId="0" applyFont="1" applyBorder="1"/>
    <xf numFmtId="0" fontId="2" fillId="0" borderId="24" xfId="0" applyFont="1" applyBorder="1" applyAlignment="1">
      <alignment horizontal="center"/>
    </xf>
    <xf numFmtId="169" fontId="2" fillId="0" borderId="25" xfId="2" applyFont="1" applyBorder="1" applyAlignment="1">
      <alignment horizontal="center"/>
    </xf>
    <xf numFmtId="0" fontId="2" fillId="0" borderId="49" xfId="0" applyFont="1" applyBorder="1" applyAlignment="1">
      <alignment horizontal="center"/>
    </xf>
    <xf numFmtId="0" fontId="2" fillId="0" borderId="38" xfId="0" applyFont="1" applyBorder="1" applyAlignment="1">
      <alignment horizontal="center"/>
    </xf>
    <xf numFmtId="169" fontId="2" fillId="0" borderId="16" xfId="2" applyFont="1" applyBorder="1" applyAlignment="1">
      <alignment horizontal="center"/>
    </xf>
    <xf numFmtId="0" fontId="12" fillId="0" borderId="38" xfId="0" applyFont="1" applyBorder="1" applyAlignment="1">
      <alignment horizontal="left"/>
    </xf>
    <xf numFmtId="0" fontId="2" fillId="0" borderId="48" xfId="0" applyFont="1" applyBorder="1" applyAlignment="1">
      <alignment horizontal="center"/>
    </xf>
    <xf numFmtId="169" fontId="2" fillId="0" borderId="24" xfId="2" applyFont="1" applyBorder="1" applyAlignment="1">
      <alignment horizontal="center"/>
    </xf>
    <xf numFmtId="3" fontId="0" fillId="0" borderId="37" xfId="0" applyNumberFormat="1" applyBorder="1"/>
    <xf numFmtId="3" fontId="28" fillId="0" borderId="37" xfId="2" applyNumberFormat="1" applyFont="1" applyBorder="1"/>
    <xf numFmtId="0" fontId="0" fillId="0" borderId="37" xfId="0" applyBorder="1" applyAlignment="1">
      <alignment horizontal="left"/>
    </xf>
    <xf numFmtId="3" fontId="7" fillId="0" borderId="37" xfId="0" applyNumberFormat="1" applyFont="1" applyBorder="1"/>
    <xf numFmtId="3" fontId="0" fillId="0" borderId="0" xfId="0" applyNumberFormat="1"/>
    <xf numFmtId="0" fontId="31" fillId="0" borderId="4" xfId="0" applyFont="1" applyBorder="1" applyAlignment="1">
      <alignment horizontal="center"/>
    </xf>
    <xf numFmtId="0" fontId="32" fillId="0" borderId="5" xfId="0" applyFont="1" applyBorder="1"/>
    <xf numFmtId="0" fontId="33" fillId="0" borderId="0" xfId="0" applyFont="1" applyAlignment="1">
      <alignment horizontal="center"/>
    </xf>
    <xf numFmtId="0" fontId="34" fillId="0" borderId="0" xfId="0" applyFont="1" applyAlignment="1">
      <alignment horizontal="center"/>
    </xf>
    <xf numFmtId="0" fontId="31" fillId="0" borderId="5" xfId="0" applyFont="1" applyBorder="1"/>
    <xf numFmtId="0" fontId="31" fillId="0" borderId="4" xfId="0" applyFont="1" applyBorder="1" applyAlignment="1">
      <alignment horizontal="center" vertical="center" wrapText="1"/>
    </xf>
    <xf numFmtId="0" fontId="31" fillId="0" borderId="5" xfId="0" applyFont="1" applyBorder="1" applyAlignment="1">
      <alignment vertical="center" wrapText="1"/>
    </xf>
    <xf numFmtId="0" fontId="12" fillId="0" borderId="0" xfId="0" applyFont="1" applyAlignment="1">
      <alignment horizontal="left" vertical="top" wrapText="1"/>
    </xf>
    <xf numFmtId="172" fontId="23" fillId="3" borderId="11" xfId="1" applyNumberFormat="1" applyFont="1" applyFill="1" applyBorder="1"/>
    <xf numFmtId="172" fontId="23" fillId="3" borderId="12" xfId="1" applyNumberFormat="1" applyFont="1" applyFill="1" applyBorder="1"/>
    <xf numFmtId="0" fontId="7" fillId="0" borderId="0" xfId="0" applyFont="1" applyAlignment="1">
      <alignment horizontal="left"/>
    </xf>
    <xf numFmtId="169" fontId="3" fillId="0" borderId="0" xfId="2" applyFont="1" applyAlignment="1">
      <alignment horizontal="center" wrapText="1"/>
    </xf>
    <xf numFmtId="0" fontId="7" fillId="0" borderId="49" xfId="0" applyFont="1" applyBorder="1" applyAlignment="1">
      <alignment horizontal="center"/>
    </xf>
    <xf numFmtId="169" fontId="7" fillId="0" borderId="49" xfId="2" applyFont="1" applyBorder="1" applyAlignment="1">
      <alignment horizontal="center" vertical="center" wrapText="1"/>
    </xf>
    <xf numFmtId="0" fontId="7" fillId="0" borderId="38" xfId="0" applyFont="1" applyBorder="1" applyAlignment="1">
      <alignment horizontal="center"/>
    </xf>
    <xf numFmtId="169" fontId="7" fillId="0" borderId="15" xfId="2" applyFont="1" applyBorder="1" applyAlignment="1">
      <alignment horizontal="center" vertical="center" wrapText="1"/>
    </xf>
    <xf numFmtId="169" fontId="7" fillId="0" borderId="49" xfId="2" applyFont="1" applyBorder="1" applyAlignment="1">
      <alignment horizontal="center" vertical="center"/>
    </xf>
    <xf numFmtId="0" fontId="7" fillId="0" borderId="37" xfId="0" applyFont="1" applyBorder="1"/>
    <xf numFmtId="169" fontId="1" fillId="0" borderId="37" xfId="2" applyBorder="1"/>
    <xf numFmtId="169" fontId="7" fillId="0" borderId="37" xfId="2" applyFont="1" applyBorder="1"/>
    <xf numFmtId="0" fontId="0" fillId="0" borderId="13" xfId="0" applyBorder="1" applyAlignment="1">
      <alignment wrapText="1"/>
    </xf>
    <xf numFmtId="169" fontId="1" fillId="0" borderId="49" xfId="2" applyBorder="1"/>
    <xf numFmtId="0" fontId="0" fillId="0" borderId="49" xfId="0" applyBorder="1" applyAlignment="1">
      <alignment wrapText="1"/>
    </xf>
    <xf numFmtId="0" fontId="7" fillId="0" borderId="38" xfId="0" applyFont="1" applyBorder="1"/>
    <xf numFmtId="169" fontId="21" fillId="0" borderId="19" xfId="2" applyFont="1" applyBorder="1"/>
    <xf numFmtId="169" fontId="21" fillId="0" borderId="37" xfId="2" applyFont="1" applyBorder="1"/>
    <xf numFmtId="169" fontId="2" fillId="0" borderId="37" xfId="2" applyFont="1" applyBorder="1"/>
    <xf numFmtId="169" fontId="2" fillId="0" borderId="0" xfId="0" applyNumberFormat="1" applyFont="1" applyBorder="1"/>
    <xf numFmtId="0" fontId="0" fillId="0" borderId="37" xfId="0" applyBorder="1" applyAlignment="1">
      <alignment wrapText="1"/>
    </xf>
    <xf numFmtId="169" fontId="7" fillId="0" borderId="50" xfId="2" applyFont="1" applyBorder="1"/>
    <xf numFmtId="0" fontId="33" fillId="0" borderId="0" xfId="0" applyFont="1" applyAlignment="1">
      <alignment horizontal="right"/>
    </xf>
    <xf numFmtId="0" fontId="7" fillId="0" borderId="0" xfId="0" applyFont="1" applyAlignment="1">
      <alignment horizontal="right"/>
    </xf>
    <xf numFmtId="0" fontId="34" fillId="0" borderId="0" xfId="0" applyFont="1" applyAlignment="1">
      <alignment horizontal="right"/>
    </xf>
    <xf numFmtId="188" fontId="8" fillId="0" borderId="0" xfId="1" applyNumberFormat="1" applyFont="1"/>
    <xf numFmtId="3" fontId="24" fillId="0" borderId="0" xfId="0" applyNumberFormat="1" applyFont="1"/>
    <xf numFmtId="0" fontId="24" fillId="0" borderId="0" xfId="0" applyFont="1" applyBorder="1" applyAlignment="1">
      <alignment horizontal="left"/>
    </xf>
    <xf numFmtId="0" fontId="24" fillId="0" borderId="0" xfId="0" applyFont="1" applyBorder="1" applyAlignment="1">
      <alignment horizontal="center"/>
    </xf>
    <xf numFmtId="3" fontId="24" fillId="0" borderId="0" xfId="0" applyNumberFormat="1" applyFont="1" applyBorder="1" applyAlignment="1">
      <alignment horizontal="center"/>
    </xf>
    <xf numFmtId="0" fontId="24" fillId="0" borderId="0" xfId="0" applyFont="1" applyAlignment="1">
      <alignment horizontal="left"/>
    </xf>
    <xf numFmtId="0" fontId="24" fillId="0" borderId="0" xfId="0" applyFont="1" applyAlignment="1">
      <alignment horizontal="center"/>
    </xf>
    <xf numFmtId="3" fontId="39" fillId="0" borderId="0" xfId="0" applyNumberFormat="1" applyFont="1" applyAlignment="1">
      <alignment horizontal="center"/>
    </xf>
    <xf numFmtId="3" fontId="24" fillId="0" borderId="0" xfId="0" applyNumberFormat="1" applyFont="1" applyAlignment="1">
      <alignment horizontal="center"/>
    </xf>
    <xf numFmtId="0" fontId="24" fillId="0" borderId="37" xfId="0" applyFont="1" applyFill="1" applyBorder="1" applyAlignment="1">
      <alignment horizontal="center" vertical="center" wrapText="1"/>
    </xf>
    <xf numFmtId="0" fontId="24" fillId="0" borderId="51" xfId="0" applyFont="1" applyFill="1" applyBorder="1" applyAlignment="1">
      <alignment horizontal="center" vertical="center"/>
    </xf>
    <xf numFmtId="0" fontId="24" fillId="0" borderId="37" xfId="0" applyFont="1" applyFill="1" applyBorder="1" applyAlignment="1">
      <alignment horizontal="center" vertical="center"/>
    </xf>
    <xf numFmtId="3" fontId="24" fillId="0" borderId="37" xfId="0" applyNumberFormat="1" applyFont="1" applyFill="1" applyBorder="1" applyAlignment="1">
      <alignment horizontal="center" vertical="center"/>
    </xf>
    <xf numFmtId="0" fontId="24" fillId="0" borderId="37" xfId="0" applyFont="1" applyFill="1" applyBorder="1" applyAlignment="1">
      <alignment horizontal="center"/>
    </xf>
    <xf numFmtId="0" fontId="24" fillId="0" borderId="51" xfId="0" applyFont="1" applyFill="1" applyBorder="1" applyAlignment="1"/>
    <xf numFmtId="0" fontId="24" fillId="0" borderId="37" xfId="0" applyFont="1" applyFill="1" applyBorder="1" applyAlignment="1">
      <alignment horizontal="right" indent="1"/>
    </xf>
    <xf numFmtId="3" fontId="24" fillId="0" borderId="37" xfId="0" applyNumberFormat="1" applyFont="1" applyFill="1" applyBorder="1"/>
    <xf numFmtId="0" fontId="24" fillId="0" borderId="37" xfId="0" applyFont="1" applyFill="1" applyBorder="1"/>
    <xf numFmtId="0" fontId="24" fillId="0" borderId="37" xfId="0" applyFont="1" applyFill="1" applyBorder="1" applyAlignment="1"/>
    <xf numFmtId="3" fontId="24" fillId="0" borderId="37" xfId="0" applyNumberFormat="1" applyFont="1" applyFill="1" applyBorder="1" applyAlignment="1">
      <alignment horizontal="right" vertical="center"/>
    </xf>
    <xf numFmtId="0" fontId="40" fillId="0" borderId="0" xfId="0" applyFont="1"/>
    <xf numFmtId="0" fontId="40" fillId="0" borderId="0" xfId="0" applyFont="1" applyAlignment="1"/>
    <xf numFmtId="172" fontId="15" fillId="2" borderId="6" xfId="1" applyNumberFormat="1" applyFont="1" applyFill="1" applyBorder="1"/>
    <xf numFmtId="172" fontId="11" fillId="0" borderId="6" xfId="1" applyNumberFormat="1" applyFont="1" applyBorder="1"/>
    <xf numFmtId="172" fontId="5" fillId="2" borderId="6" xfId="1" applyNumberFormat="1" applyFont="1" applyFill="1" applyBorder="1"/>
    <xf numFmtId="172" fontId="14" fillId="0" borderId="6" xfId="1" applyNumberFormat="1" applyFont="1" applyBorder="1"/>
    <xf numFmtId="172" fontId="0" fillId="0" borderId="0" xfId="0" applyNumberFormat="1"/>
    <xf numFmtId="172" fontId="8" fillId="0" borderId="6" xfId="1" applyNumberFormat="1" applyFont="1" applyBorder="1" applyAlignment="1">
      <alignment vertical="center" wrapText="1"/>
    </xf>
    <xf numFmtId="172" fontId="6" fillId="0" borderId="6" xfId="1" applyNumberFormat="1" applyFont="1" applyBorder="1" applyAlignment="1">
      <alignment vertical="center" wrapText="1"/>
    </xf>
    <xf numFmtId="172" fontId="5" fillId="0" borderId="6" xfId="1" applyNumberFormat="1" applyFont="1" applyBorder="1" applyAlignment="1">
      <alignment vertical="center" wrapText="1"/>
    </xf>
    <xf numFmtId="172" fontId="5" fillId="2" borderId="6" xfId="1" applyNumberFormat="1" applyFont="1" applyFill="1" applyBorder="1" applyAlignment="1">
      <alignment vertical="center" wrapText="1"/>
    </xf>
    <xf numFmtId="0" fontId="5" fillId="3" borderId="10" xfId="0" applyFont="1" applyFill="1" applyBorder="1" applyAlignment="1">
      <alignment horizontal="center"/>
    </xf>
    <xf numFmtId="0" fontId="5" fillId="3" borderId="11" xfId="0" applyFont="1" applyFill="1" applyBorder="1"/>
    <xf numFmtId="0" fontId="6" fillId="3" borderId="11" xfId="0" applyFont="1" applyFill="1" applyBorder="1" applyAlignment="1">
      <alignment horizontal="center" vertical="center" wrapText="1"/>
    </xf>
    <xf numFmtId="172" fontId="5" fillId="3" borderId="11" xfId="1" applyNumberFormat="1" applyFont="1" applyFill="1" applyBorder="1"/>
    <xf numFmtId="172" fontId="5" fillId="3" borderId="12" xfId="1" applyNumberFormat="1" applyFont="1" applyFill="1" applyBorder="1"/>
    <xf numFmtId="172" fontId="6" fillId="0" borderId="6" xfId="1" applyNumberFormat="1" applyFont="1" applyBorder="1" applyAlignment="1">
      <alignment vertical="center" wrapText="1" shrinkToFit="1"/>
    </xf>
    <xf numFmtId="172" fontId="6" fillId="0" borderId="36" xfId="1" applyNumberFormat="1" applyFont="1" applyBorder="1"/>
    <xf numFmtId="188" fontId="8" fillId="0" borderId="31" xfId="1" applyNumberFormat="1" applyFont="1" applyBorder="1"/>
    <xf numFmtId="172" fontId="5" fillId="2" borderId="52" xfId="1" applyNumberFormat="1" applyFont="1" applyFill="1" applyBorder="1"/>
    <xf numFmtId="172" fontId="5" fillId="4" borderId="6" xfId="1" applyNumberFormat="1" applyFont="1" applyFill="1" applyBorder="1"/>
    <xf numFmtId="172" fontId="9" fillId="0" borderId="6" xfId="1" applyNumberFormat="1" applyFont="1" applyBorder="1"/>
    <xf numFmtId="0" fontId="29" fillId="0" borderId="30" xfId="0" applyFont="1" applyBorder="1" applyAlignment="1">
      <alignment horizontal="center"/>
    </xf>
    <xf numFmtId="0" fontId="29" fillId="0" borderId="0" xfId="0" applyFont="1" applyBorder="1" applyAlignment="1">
      <alignment horizontal="center"/>
    </xf>
    <xf numFmtId="0" fontId="29" fillId="0" borderId="31" xfId="0" applyFont="1" applyBorder="1" applyAlignment="1">
      <alignment horizontal="center"/>
    </xf>
    <xf numFmtId="0" fontId="30" fillId="0" borderId="30" xfId="0" applyFont="1" applyBorder="1" applyAlignment="1">
      <alignment horizontal="center"/>
    </xf>
    <xf numFmtId="0" fontId="30" fillId="0" borderId="0" xfId="0" applyFont="1" applyBorder="1" applyAlignment="1">
      <alignment horizontal="center"/>
    </xf>
    <xf numFmtId="0" fontId="30" fillId="0" borderId="31" xfId="0" applyFont="1" applyBorder="1" applyAlignment="1">
      <alignment horizontal="center"/>
    </xf>
    <xf numFmtId="169" fontId="3" fillId="0" borderId="0" xfId="2" applyFont="1" applyAlignment="1">
      <alignment horizontal="center" wrapText="1"/>
    </xf>
    <xf numFmtId="169" fontId="7" fillId="0" borderId="49" xfId="2" applyFont="1" applyBorder="1" applyAlignment="1">
      <alignment horizontal="center" vertical="center" wrapText="1"/>
    </xf>
    <xf numFmtId="169" fontId="7" fillId="0" borderId="48" xfId="2" applyFont="1" applyBorder="1" applyAlignment="1">
      <alignment horizontal="center" vertical="center" wrapText="1"/>
    </xf>
    <xf numFmtId="169" fontId="7" fillId="0" borderId="51" xfId="2" applyFont="1" applyBorder="1" applyAlignment="1">
      <alignment horizontal="center" vertical="center" wrapText="1"/>
    </xf>
    <xf numFmtId="169" fontId="7" fillId="0" borderId="53" xfId="2" applyFont="1" applyBorder="1" applyAlignment="1">
      <alignment horizontal="center" vertical="center" wrapText="1"/>
    </xf>
    <xf numFmtId="169" fontId="7" fillId="0" borderId="50" xfId="2" applyFont="1" applyBorder="1" applyAlignment="1">
      <alignment horizontal="center" vertical="center" wrapText="1"/>
    </xf>
    <xf numFmtId="0" fontId="24" fillId="0" borderId="37" xfId="0" applyFont="1" applyFill="1" applyBorder="1" applyAlignment="1">
      <alignment horizontal="center" vertical="center"/>
    </xf>
    <xf numFmtId="0" fontId="24" fillId="0" borderId="0" xfId="0" applyFont="1" applyAlignment="1">
      <alignment horizontal="center"/>
    </xf>
    <xf numFmtId="0" fontId="40" fillId="0" borderId="0" xfId="0" applyFont="1" applyAlignment="1">
      <alignment horizontal="center"/>
    </xf>
    <xf numFmtId="0" fontId="24" fillId="0" borderId="0" xfId="0" applyFont="1" applyBorder="1" applyAlignment="1">
      <alignment horizontal="left"/>
    </xf>
    <xf numFmtId="0" fontId="38" fillId="0" borderId="0" xfId="0" applyFont="1" applyBorder="1" applyAlignment="1">
      <alignment horizontal="center"/>
    </xf>
    <xf numFmtId="0" fontId="2" fillId="0" borderId="4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48" xfId="0" applyFont="1" applyBorder="1" applyAlignment="1">
      <alignment horizontal="center" vertical="center" wrapText="1"/>
    </xf>
    <xf numFmtId="0" fontId="18" fillId="0" borderId="16" xfId="0" applyFont="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xf>
    <xf numFmtId="0" fontId="0" fillId="0" borderId="0" xfId="0" applyAlignment="1">
      <alignment horizontal="left" vertical="top" wrapText="1"/>
    </xf>
  </cellXfs>
  <cellStyles count="3">
    <cellStyle name="Comma" xfId="1" builtinId="3"/>
    <cellStyle name="Comma [0]" xfId="2" builtinId="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2</xdr:col>
      <xdr:colOff>409575</xdr:colOff>
      <xdr:row>21</xdr:row>
      <xdr:rowOff>161925</xdr:rowOff>
    </xdr:from>
    <xdr:ext cx="184731" cy="264560"/>
    <xdr:sp macro="" textlink="">
      <xdr:nvSpPr>
        <xdr:cNvPr id="2" name="TextBox 1"/>
        <xdr:cNvSpPr txBox="1"/>
      </xdr:nvSpPr>
      <xdr:spPr>
        <a:xfrm>
          <a:off x="1628775" y="450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q-AL"/>
        </a:p>
      </xdr:txBody>
    </xdr:sp>
    <xdr:clientData/>
  </xdr:oneCellAnchor>
  <xdr:oneCellAnchor>
    <xdr:from>
      <xdr:col>1</xdr:col>
      <xdr:colOff>219075</xdr:colOff>
      <xdr:row>26</xdr:row>
      <xdr:rowOff>171447</xdr:rowOff>
    </xdr:from>
    <xdr:ext cx="2514600" cy="2331279"/>
    <xdr:sp macro="" textlink="">
      <xdr:nvSpPr>
        <xdr:cNvPr id="3" name="TextBox 2"/>
        <xdr:cNvSpPr txBox="1"/>
      </xdr:nvSpPr>
      <xdr:spPr>
        <a:xfrm>
          <a:off x="828675" y="5705472"/>
          <a:ext cx="2514600" cy="2331279"/>
        </a:xfrm>
        <a:prstGeom prst="rect">
          <a:avLst/>
        </a:prstGeom>
      </xdr:spPr>
      <xdr:style>
        <a:lnRef idx="2">
          <a:schemeClr val="dk1"/>
        </a:lnRef>
        <a:fillRef idx="1">
          <a:schemeClr val="lt1"/>
        </a:fillRef>
        <a:effectRef idx="0">
          <a:schemeClr val="dk1"/>
        </a:effectRef>
        <a:fontRef idx="minor">
          <a:schemeClr val="dk1"/>
        </a:fontRef>
      </xdr:style>
      <xdr:txBody>
        <a:bodyPr wrap="square" rtlCol="0" anchor="t">
          <a:spAutoFit/>
        </a:bodyPr>
        <a:lstStyle/>
        <a:p>
          <a:pPr algn="l" rtl="0">
            <a:defRPr sz="1000"/>
          </a:pPr>
          <a:r>
            <a:rPr lang="en-US" sz="1100" b="0" i="1" u="none" strike="noStrike" baseline="0">
              <a:solidFill>
                <a:srgbClr val="000000"/>
              </a:solidFill>
              <a:latin typeface="Calibri"/>
              <a:cs typeface="Calibri"/>
            </a:rPr>
            <a:t>Te dhena Identifikuese</a:t>
          </a:r>
        </a:p>
        <a:p>
          <a:pPr algn="l" rtl="0">
            <a:defRPr sz="1000"/>
          </a:pPr>
          <a:endParaRPr lang="en-US" sz="1100" b="0" i="1" u="none" strike="noStrike" baseline="0">
            <a:solidFill>
              <a:srgbClr val="000000"/>
            </a:solidFill>
            <a:latin typeface="Calibri"/>
            <a:cs typeface="Calibri"/>
          </a:endParaRPr>
        </a:p>
        <a:p>
          <a:pPr algn="l" rtl="0">
            <a:defRPr sz="1000"/>
          </a:pPr>
          <a:r>
            <a:rPr lang="en-US" sz="1100" b="0" i="1" u="none" strike="noStrike" baseline="0">
              <a:solidFill>
                <a:srgbClr val="000000"/>
              </a:solidFill>
              <a:latin typeface="Calibri"/>
              <a:cs typeface="Calibri"/>
            </a:rPr>
            <a:t>-Emri  </a:t>
          </a:r>
          <a:r>
            <a:rPr lang="en-US" sz="1100" b="0" i="1" u="sng" strike="noStrike" baseline="0">
              <a:solidFill>
                <a:srgbClr val="000000"/>
              </a:solidFill>
              <a:latin typeface="Calibri"/>
              <a:cs typeface="Calibri"/>
            </a:rPr>
            <a:t>"HIDROALBANIA ENERGJI " SH.P.K.	</a:t>
          </a:r>
        </a:p>
        <a:p>
          <a:pPr algn="l" rtl="0">
            <a:defRPr sz="1000"/>
          </a:pPr>
          <a:endParaRPr lang="en-US" sz="1100" b="0" i="1" u="none" strike="noStrike" baseline="0">
            <a:solidFill>
              <a:srgbClr val="000000"/>
            </a:solidFill>
            <a:latin typeface="Calibri"/>
            <a:cs typeface="Calibri"/>
          </a:endParaRPr>
        </a:p>
        <a:p>
          <a:pPr algn="l" rtl="0">
            <a:defRPr sz="1000"/>
          </a:pPr>
          <a:r>
            <a:rPr lang="en-US" sz="1100" b="0" i="1" u="none" strike="noStrike" baseline="0">
              <a:solidFill>
                <a:srgbClr val="000000"/>
              </a:solidFill>
              <a:latin typeface="Calibri"/>
              <a:cs typeface="Calibri"/>
            </a:rPr>
            <a:t>-NIPT </a:t>
          </a:r>
          <a:r>
            <a:rPr lang="en-US" sz="1100" b="0" i="1" u="sng" strike="noStrike" baseline="0">
              <a:solidFill>
                <a:srgbClr val="000000"/>
              </a:solidFill>
              <a:latin typeface="Calibri"/>
              <a:cs typeface="Calibri"/>
            </a:rPr>
            <a:t> K98420202O	</a:t>
          </a:r>
        </a:p>
        <a:p>
          <a:pPr algn="l" rtl="0">
            <a:defRPr sz="1000"/>
          </a:pPr>
          <a:endParaRPr lang="en-US" sz="1100" b="0" i="1" u="none" strike="noStrike" baseline="0">
            <a:solidFill>
              <a:srgbClr val="000000"/>
            </a:solidFill>
            <a:latin typeface="Calibri"/>
            <a:cs typeface="Calibri"/>
          </a:endParaRPr>
        </a:p>
        <a:p>
          <a:pPr algn="l" rtl="0">
            <a:defRPr sz="1000"/>
          </a:pPr>
          <a:r>
            <a:rPr lang="en-US" sz="1100" b="0" i="1" u="none" strike="noStrike" baseline="0">
              <a:solidFill>
                <a:srgbClr val="000000"/>
              </a:solidFill>
              <a:latin typeface="Calibri"/>
              <a:cs typeface="Calibri"/>
            </a:rPr>
            <a:t>-Adresa "CERNALEV KUKES</a:t>
          </a:r>
          <a:r>
            <a:rPr lang="en-US" sz="1100" b="0" i="1" u="sng" strike="noStrike" baseline="0">
              <a:solidFill>
                <a:srgbClr val="000000"/>
              </a:solidFill>
              <a:latin typeface="Calibri"/>
              <a:cs typeface="Calibri"/>
            </a:rPr>
            <a:t>"</a:t>
          </a:r>
          <a:endParaRPr lang="en-US" sz="1100" b="0" i="1" u="none" strike="noStrike" baseline="0">
            <a:solidFill>
              <a:srgbClr val="000000"/>
            </a:solidFill>
            <a:latin typeface="Calibri"/>
            <a:cs typeface="Calibri"/>
          </a:endParaRPr>
        </a:p>
        <a:p>
          <a:pPr algn="l" rtl="0">
            <a:defRPr sz="1000"/>
          </a:pPr>
          <a:endParaRPr lang="en-US" sz="1100" b="0" i="1" u="none" strike="noStrike" baseline="0">
            <a:solidFill>
              <a:srgbClr val="000000"/>
            </a:solidFill>
            <a:latin typeface="Calibri"/>
            <a:cs typeface="Calibri"/>
          </a:endParaRPr>
        </a:p>
        <a:p>
          <a:pPr algn="l" rtl="0">
            <a:defRPr sz="1000"/>
          </a:pPr>
          <a:r>
            <a:rPr lang="en-US" sz="1100" b="0" i="1" u="none" strike="noStrike" baseline="0">
              <a:solidFill>
                <a:srgbClr val="000000"/>
              </a:solidFill>
              <a:latin typeface="Calibri"/>
              <a:cs typeface="Calibri"/>
            </a:rPr>
            <a:t>-Data e krijimit </a:t>
          </a:r>
          <a:r>
            <a:rPr lang="en-US" sz="1100" b="0" i="1" u="sng" strike="noStrike" baseline="0">
              <a:solidFill>
                <a:srgbClr val="000000"/>
              </a:solidFill>
              <a:latin typeface="Calibri"/>
              <a:cs typeface="Calibri"/>
            </a:rPr>
            <a:t>27/10/2009	</a:t>
          </a:r>
          <a:endParaRPr lang="en-US" sz="1100" b="0" i="1" u="none" strike="noStrike" baseline="0">
            <a:solidFill>
              <a:srgbClr val="000000"/>
            </a:solidFill>
            <a:latin typeface="Calibri"/>
            <a:cs typeface="Calibri"/>
          </a:endParaRPr>
        </a:p>
        <a:p>
          <a:pPr algn="l" rtl="0">
            <a:defRPr sz="1000"/>
          </a:pPr>
          <a:endParaRPr lang="en-US" sz="1100" b="0" i="1" u="none" strike="noStrike" baseline="0">
            <a:solidFill>
              <a:srgbClr val="000000"/>
            </a:solidFill>
            <a:latin typeface="Calibri"/>
            <a:cs typeface="Calibri"/>
          </a:endParaRPr>
        </a:p>
        <a:p>
          <a:pPr algn="l" rtl="0">
            <a:defRPr sz="1000"/>
          </a:pPr>
          <a:r>
            <a:rPr lang="en-US" sz="1100" b="0" i="1" u="none" strike="noStrike" baseline="0">
              <a:solidFill>
                <a:srgbClr val="000000"/>
              </a:solidFill>
              <a:latin typeface="Calibri"/>
              <a:cs typeface="Calibri"/>
            </a:rPr>
            <a:t>-Fusha e Veprimtarise </a:t>
          </a:r>
          <a:r>
            <a:rPr lang="en-US" sz="1100" b="0" i="1" u="sng" strike="noStrike" baseline="0">
              <a:solidFill>
                <a:srgbClr val="000000"/>
              </a:solidFill>
              <a:latin typeface="Calibri"/>
              <a:cs typeface="Calibri"/>
            </a:rPr>
            <a:t>TREGETIM</a:t>
          </a:r>
        </a:p>
        <a:p>
          <a:pPr algn="l" rtl="0">
            <a:defRPr sz="1000"/>
          </a:pPr>
          <a:r>
            <a:rPr lang="en-US" sz="1100" b="0" i="1" u="sng" strike="noStrike" baseline="0">
              <a:solidFill>
                <a:srgbClr val="000000"/>
              </a:solidFill>
              <a:latin typeface="Calibri"/>
              <a:cs typeface="Calibri"/>
            </a:rPr>
            <a:t>	IMPORT - EXPORT</a:t>
          </a:r>
        </a:p>
      </xdr:txBody>
    </xdr:sp>
    <xdr:clientData/>
  </xdr:oneCellAnchor>
  <xdr:oneCellAnchor>
    <xdr:from>
      <xdr:col>5</xdr:col>
      <xdr:colOff>485775</xdr:colOff>
      <xdr:row>26</xdr:row>
      <xdr:rowOff>171450</xdr:rowOff>
    </xdr:from>
    <xdr:ext cx="2514600" cy="2331279"/>
    <xdr:sp macro="" textlink="">
      <xdr:nvSpPr>
        <xdr:cNvPr id="4" name="TextBox 3"/>
        <xdr:cNvSpPr txBox="1"/>
      </xdr:nvSpPr>
      <xdr:spPr>
        <a:xfrm>
          <a:off x="3533775" y="5705475"/>
          <a:ext cx="2514600" cy="2331279"/>
        </a:xfrm>
        <a:prstGeom prst="rect">
          <a:avLst/>
        </a:prstGeom>
      </xdr:spPr>
      <xdr:style>
        <a:lnRef idx="2">
          <a:schemeClr val="dk1"/>
        </a:lnRef>
        <a:fillRef idx="1">
          <a:schemeClr val="lt1"/>
        </a:fillRef>
        <a:effectRef idx="0">
          <a:schemeClr val="dk1"/>
        </a:effectRef>
        <a:fontRef idx="minor">
          <a:schemeClr val="dk1"/>
        </a:fontRef>
      </xdr:style>
      <xdr:txBody>
        <a:bodyPr wrap="square" rtlCol="0" anchor="t">
          <a:spAutoFit/>
        </a:bodyPr>
        <a:lstStyle/>
        <a:p>
          <a:pPr algn="l" rtl="0">
            <a:defRPr sz="1000"/>
          </a:pPr>
          <a:r>
            <a:rPr lang="en-US" sz="1100" b="0" i="1" u="none" strike="noStrike" baseline="0">
              <a:solidFill>
                <a:srgbClr val="000000"/>
              </a:solidFill>
              <a:latin typeface="Calibri"/>
              <a:cs typeface="Calibri"/>
            </a:rPr>
            <a:t>Te dhena Te Tjera</a:t>
          </a:r>
        </a:p>
        <a:p>
          <a:pPr algn="l" rtl="0">
            <a:defRPr sz="1000"/>
          </a:pPr>
          <a:r>
            <a:rPr lang="en-US" sz="1100" b="0" i="1" u="none" strike="noStrike" baseline="0">
              <a:solidFill>
                <a:srgbClr val="000000"/>
              </a:solidFill>
              <a:latin typeface="Calibri"/>
              <a:cs typeface="Calibri"/>
            </a:rPr>
            <a:t>	                Individuale</a:t>
          </a:r>
        </a:p>
        <a:p>
          <a:pPr algn="l" rtl="0">
            <a:defRPr sz="1000"/>
          </a:pPr>
          <a:r>
            <a:rPr lang="en-US" sz="1100" b="0" i="1" u="none" strike="noStrike" baseline="0">
              <a:solidFill>
                <a:srgbClr val="000000"/>
              </a:solidFill>
              <a:latin typeface="Calibri"/>
              <a:cs typeface="Calibri"/>
            </a:rPr>
            <a:t>-Pasqyra financiare</a:t>
          </a:r>
          <a:endParaRPr lang="en-US" sz="1100" b="0" i="1" u="sng" strike="noStrike" baseline="0">
            <a:solidFill>
              <a:srgbClr val="000000"/>
            </a:solidFill>
            <a:latin typeface="Calibri"/>
            <a:cs typeface="Calibri"/>
          </a:endParaRPr>
        </a:p>
        <a:p>
          <a:pPr algn="l" rtl="0">
            <a:defRPr sz="1000"/>
          </a:pPr>
          <a:r>
            <a:rPr lang="en-US" sz="1100" b="0" i="1" u="none" strike="noStrike" baseline="0">
              <a:solidFill>
                <a:srgbClr val="000000"/>
              </a:solidFill>
              <a:latin typeface="Calibri"/>
              <a:cs typeface="Calibri"/>
            </a:rPr>
            <a:t>	                Te konsoliduara</a:t>
          </a:r>
        </a:p>
        <a:p>
          <a:pPr algn="l" rtl="0">
            <a:defRPr sz="1000"/>
          </a:pPr>
          <a:r>
            <a:rPr lang="en-US" sz="1100" b="0" i="1" u="none" strike="noStrike" baseline="0">
              <a:solidFill>
                <a:srgbClr val="000000"/>
              </a:solidFill>
              <a:latin typeface="Calibri"/>
              <a:cs typeface="Calibri"/>
            </a:rPr>
            <a:t>-Monedha </a:t>
          </a:r>
          <a:r>
            <a:rPr lang="en-US" sz="1100" b="0" i="1" u="sng" strike="noStrike" baseline="0">
              <a:solidFill>
                <a:srgbClr val="000000"/>
              </a:solidFill>
              <a:latin typeface="Calibri"/>
              <a:cs typeface="Calibri"/>
            </a:rPr>
            <a:t> 	LEKE	</a:t>
          </a:r>
        </a:p>
        <a:p>
          <a:pPr algn="l" rtl="0">
            <a:defRPr sz="1000"/>
          </a:pPr>
          <a:endParaRPr lang="en-US" sz="1100" b="0" i="1" u="none" strike="noStrike" baseline="0">
            <a:solidFill>
              <a:srgbClr val="000000"/>
            </a:solidFill>
            <a:latin typeface="Calibri"/>
            <a:cs typeface="Calibri"/>
          </a:endParaRPr>
        </a:p>
        <a:p>
          <a:pPr algn="l" rtl="0">
            <a:defRPr sz="1000"/>
          </a:pPr>
          <a:r>
            <a:rPr lang="en-US" sz="1100" b="0" i="1" u="none" strike="noStrike" baseline="0">
              <a:solidFill>
                <a:srgbClr val="000000"/>
              </a:solidFill>
              <a:latin typeface="Calibri"/>
              <a:cs typeface="Calibri"/>
            </a:rPr>
            <a:t>-Rrumbullakimi 	</a:t>
          </a:r>
          <a:r>
            <a:rPr lang="en-US" sz="1100" b="0" i="1" u="sng" strike="noStrike" baseline="0">
              <a:solidFill>
                <a:srgbClr val="000000"/>
              </a:solidFill>
              <a:latin typeface="Calibri"/>
              <a:cs typeface="Calibri"/>
            </a:rPr>
            <a:t>	</a:t>
          </a:r>
          <a:endParaRPr lang="en-US" sz="1100" b="0" i="1" u="none" strike="noStrike" baseline="0">
            <a:solidFill>
              <a:srgbClr val="000000"/>
            </a:solidFill>
            <a:latin typeface="Calibri"/>
            <a:cs typeface="Calibri"/>
          </a:endParaRPr>
        </a:p>
        <a:p>
          <a:pPr algn="l" rtl="0">
            <a:defRPr sz="1000"/>
          </a:pPr>
          <a:endParaRPr lang="en-US" sz="1100" b="0" i="1" u="none" strike="noStrike" baseline="0">
            <a:solidFill>
              <a:srgbClr val="000000"/>
            </a:solidFill>
            <a:latin typeface="Calibri"/>
            <a:cs typeface="Calibri"/>
          </a:endParaRPr>
        </a:p>
        <a:p>
          <a:pPr algn="l" rtl="0">
            <a:defRPr sz="1000"/>
          </a:pPr>
          <a:r>
            <a:rPr lang="en-US" sz="1100" b="0" i="1" u="none" strike="noStrike" baseline="0">
              <a:solidFill>
                <a:srgbClr val="000000"/>
              </a:solidFill>
              <a:latin typeface="Calibri"/>
              <a:cs typeface="Calibri"/>
            </a:rPr>
            <a:t>-Periudha kontabel </a:t>
          </a:r>
        </a:p>
        <a:p>
          <a:pPr algn="l" rtl="0">
            <a:defRPr sz="1000"/>
          </a:pPr>
          <a:r>
            <a:rPr lang="en-US" sz="1100" b="0" i="1" u="none" strike="noStrike" baseline="0">
              <a:solidFill>
                <a:srgbClr val="000000"/>
              </a:solidFill>
              <a:latin typeface="Calibri"/>
              <a:cs typeface="Calibri"/>
            </a:rPr>
            <a:t>           Nga  </a:t>
          </a:r>
          <a:r>
            <a:rPr lang="en-US" sz="1100" b="0" i="1" u="sng" strike="noStrike" baseline="0">
              <a:solidFill>
                <a:srgbClr val="000000"/>
              </a:solidFill>
              <a:latin typeface="Calibri"/>
              <a:cs typeface="Calibri"/>
            </a:rPr>
            <a:t> 01/01/2011</a:t>
          </a:r>
          <a:r>
            <a:rPr lang="en-US" sz="1100" b="0" i="1" u="none" strike="noStrike" baseline="0">
              <a:solidFill>
                <a:srgbClr val="000000"/>
              </a:solidFill>
              <a:latin typeface="Calibri"/>
              <a:cs typeface="Calibri"/>
            </a:rPr>
            <a:t> deri </a:t>
          </a:r>
          <a:r>
            <a:rPr lang="en-US" sz="1100" b="0" i="1" u="sng" strike="noStrike" baseline="0">
              <a:solidFill>
                <a:srgbClr val="000000"/>
              </a:solidFill>
              <a:latin typeface="Calibri"/>
              <a:cs typeface="Calibri"/>
            </a:rPr>
            <a:t>31/12/2011</a:t>
          </a:r>
          <a:endParaRPr lang="en-US" sz="1100" b="0" i="1" u="none" strike="noStrike" baseline="0">
            <a:solidFill>
              <a:srgbClr val="000000"/>
            </a:solidFill>
            <a:latin typeface="Calibri"/>
            <a:cs typeface="Calibri"/>
          </a:endParaRPr>
        </a:p>
        <a:p>
          <a:pPr algn="l" rtl="0">
            <a:defRPr sz="1000"/>
          </a:pPr>
          <a:endParaRPr lang="en-US" sz="1100" b="0" i="1" u="none" strike="noStrike" baseline="0">
            <a:solidFill>
              <a:srgbClr val="000000"/>
            </a:solidFill>
            <a:latin typeface="Calibri"/>
            <a:cs typeface="Calibri"/>
          </a:endParaRPr>
        </a:p>
        <a:p>
          <a:pPr algn="l" rtl="0">
            <a:defRPr sz="1000"/>
          </a:pPr>
          <a:r>
            <a:rPr lang="en-US" sz="1100" b="0" i="1" u="none" strike="noStrike" baseline="0">
              <a:solidFill>
                <a:srgbClr val="000000"/>
              </a:solidFill>
              <a:latin typeface="Calibri"/>
              <a:cs typeface="Calibri"/>
            </a:rPr>
            <a:t>-Data e Plotesimit te PF </a:t>
          </a:r>
          <a:r>
            <a:rPr lang="en-US" sz="1100" b="0" i="1" u="sng" strike="noStrike" baseline="0">
              <a:solidFill>
                <a:srgbClr val="000000"/>
              </a:solidFill>
              <a:latin typeface="Calibri"/>
              <a:cs typeface="Calibri"/>
            </a:rPr>
            <a:t>  18/03/2012</a:t>
          </a:r>
        </a:p>
        <a:p>
          <a:pPr algn="l" rtl="0">
            <a:defRPr sz="1000"/>
          </a:pPr>
          <a:endParaRPr lang="en-US" sz="1100" b="0" i="1" u="sng" strike="noStrike" baseline="0">
            <a:solidFill>
              <a:srgbClr val="000000"/>
            </a:solidFill>
            <a:latin typeface="Calibri"/>
            <a:cs typeface="Calibri"/>
          </a:endParaRPr>
        </a:p>
      </xdr:txBody>
    </xdr:sp>
    <xdr:clientData/>
  </xdr:oneCellAnchor>
  <xdr:twoCellAnchor>
    <xdr:from>
      <xdr:col>7</xdr:col>
      <xdr:colOff>561975</xdr:colOff>
      <xdr:row>27</xdr:row>
      <xdr:rowOff>66675</xdr:rowOff>
    </xdr:from>
    <xdr:to>
      <xdr:col>8</xdr:col>
      <xdr:colOff>85725</xdr:colOff>
      <xdr:row>27</xdr:row>
      <xdr:rowOff>152400</xdr:rowOff>
    </xdr:to>
    <xdr:sp macro="" textlink="">
      <xdr:nvSpPr>
        <xdr:cNvPr id="5" name="Rectangle 4"/>
        <xdr:cNvSpPr/>
      </xdr:nvSpPr>
      <xdr:spPr>
        <a:xfrm>
          <a:off x="4829175" y="5905500"/>
          <a:ext cx="133350" cy="85725"/>
        </a:xfrm>
        <a:prstGeom prst="rect">
          <a:avLst/>
        </a:prstGeom>
      </xdr:spPr>
      <xdr:style>
        <a:lnRef idx="2">
          <a:schemeClr val="accent5"/>
        </a:lnRef>
        <a:fillRef idx="1">
          <a:schemeClr val="lt1"/>
        </a:fillRef>
        <a:effectRef idx="0">
          <a:schemeClr val="accent5"/>
        </a:effectRef>
        <a:fontRef idx="minor">
          <a:schemeClr val="dk1"/>
        </a:fontRef>
      </xdr:style>
      <xdr:txBody>
        <a:bodyPr rtlCol="0" anchor="ctr"/>
        <a:lstStyle/>
        <a:p>
          <a:endParaRPr lang="sq-AL"/>
        </a:p>
      </xdr:txBody>
    </xdr:sp>
    <xdr:clientData/>
  </xdr:twoCellAnchor>
  <xdr:twoCellAnchor>
    <xdr:from>
      <xdr:col>7</xdr:col>
      <xdr:colOff>571500</xdr:colOff>
      <xdr:row>28</xdr:row>
      <xdr:rowOff>171450</xdr:rowOff>
    </xdr:from>
    <xdr:to>
      <xdr:col>8</xdr:col>
      <xdr:colOff>85725</xdr:colOff>
      <xdr:row>29</xdr:row>
      <xdr:rowOff>66675</xdr:rowOff>
    </xdr:to>
    <xdr:sp macro="" textlink="">
      <xdr:nvSpPr>
        <xdr:cNvPr id="6" name="Rectangle 5"/>
        <xdr:cNvSpPr/>
      </xdr:nvSpPr>
      <xdr:spPr>
        <a:xfrm>
          <a:off x="4838700" y="6210300"/>
          <a:ext cx="123825" cy="95250"/>
        </a:xfrm>
        <a:prstGeom prst="rect">
          <a:avLst/>
        </a:prstGeom>
      </xdr:spPr>
      <xdr:style>
        <a:lnRef idx="2">
          <a:schemeClr val="accent5"/>
        </a:lnRef>
        <a:fillRef idx="1">
          <a:schemeClr val="lt1"/>
        </a:fillRef>
        <a:effectRef idx="0">
          <a:schemeClr val="accent5"/>
        </a:effectRef>
        <a:fontRef idx="minor">
          <a:schemeClr val="dk1"/>
        </a:fontRef>
      </xdr:style>
      <xdr:txBody>
        <a:bodyPr rtlCol="0" anchor="ctr"/>
        <a:lstStyle/>
        <a:p>
          <a:endParaRPr lang="sq-A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285750</xdr:colOff>
      <xdr:row>0</xdr:row>
      <xdr:rowOff>0</xdr:rowOff>
    </xdr:to>
    <xdr:sp macro="" textlink="">
      <xdr:nvSpPr>
        <xdr:cNvPr id="9247" name="Line 1"/>
        <xdr:cNvSpPr>
          <a:spLocks noChangeShapeType="1"/>
        </xdr:cNvSpPr>
      </xdr:nvSpPr>
      <xdr:spPr bwMode="auto">
        <a:xfrm>
          <a:off x="0" y="0"/>
          <a:ext cx="1514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xdr:col>
      <xdr:colOff>0</xdr:colOff>
      <xdr:row>0</xdr:row>
      <xdr:rowOff>0</xdr:rowOff>
    </xdr:to>
    <xdr:sp macro="" textlink="">
      <xdr:nvSpPr>
        <xdr:cNvPr id="9248" name="Line 1"/>
        <xdr:cNvSpPr>
          <a:spLocks noChangeShapeType="1"/>
        </xdr:cNvSpPr>
      </xdr:nvSpPr>
      <xdr:spPr bwMode="auto">
        <a:xfrm>
          <a:off x="0" y="0"/>
          <a:ext cx="1228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xdr:row>
      <xdr:rowOff>28575</xdr:rowOff>
    </xdr:from>
    <xdr:to>
      <xdr:col>1</xdr:col>
      <xdr:colOff>0</xdr:colOff>
      <xdr:row>10</xdr:row>
      <xdr:rowOff>0</xdr:rowOff>
    </xdr:to>
    <xdr:sp macro="" textlink="">
      <xdr:nvSpPr>
        <xdr:cNvPr id="9249" name="Line 1"/>
        <xdr:cNvSpPr>
          <a:spLocks noChangeShapeType="1"/>
        </xdr:cNvSpPr>
      </xdr:nvSpPr>
      <xdr:spPr bwMode="auto">
        <a:xfrm>
          <a:off x="0" y="866775"/>
          <a:ext cx="1228725" cy="781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485775</xdr:colOff>
      <xdr:row>23</xdr:row>
      <xdr:rowOff>1914525</xdr:rowOff>
    </xdr:from>
    <xdr:to>
      <xdr:col>3</xdr:col>
      <xdr:colOff>36194</xdr:colOff>
      <xdr:row>26</xdr:row>
      <xdr:rowOff>9525</xdr:rowOff>
    </xdr:to>
    <xdr:sp macro="" textlink="">
      <xdr:nvSpPr>
        <xdr:cNvPr id="2" name="TextBox 1"/>
        <xdr:cNvSpPr txBox="1"/>
      </xdr:nvSpPr>
      <xdr:spPr>
        <a:xfrm>
          <a:off x="1400175" y="8439150"/>
          <a:ext cx="45719"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43"/>
  <sheetViews>
    <sheetView tabSelected="1" workbookViewId="0">
      <selection activeCell="K32" sqref="K32"/>
    </sheetView>
  </sheetViews>
  <sheetFormatPr defaultRowHeight="12.75" x14ac:dyDescent="0.2"/>
  <cols>
    <col min="9" max="9" width="21.42578125" customWidth="1"/>
  </cols>
  <sheetData>
    <row r="3" spans="1:10" ht="15.75" x14ac:dyDescent="0.25">
      <c r="A3" s="129"/>
      <c r="B3" s="129"/>
      <c r="C3" s="129"/>
      <c r="D3" s="129"/>
      <c r="E3" s="129"/>
      <c r="F3" s="129"/>
      <c r="G3" s="130"/>
      <c r="H3" s="130"/>
      <c r="I3" s="129"/>
      <c r="J3" s="129"/>
    </row>
    <row r="4" spans="1:10" ht="16.5" thickBot="1" x14ac:dyDescent="0.3">
      <c r="A4" s="129"/>
      <c r="B4" s="129"/>
      <c r="C4" s="129"/>
      <c r="D4" s="129"/>
      <c r="E4" s="129"/>
      <c r="F4" s="129"/>
      <c r="G4" s="130"/>
      <c r="H4" s="130"/>
      <c r="I4" s="129"/>
      <c r="J4" s="129"/>
    </row>
    <row r="5" spans="1:10" ht="16.5" thickTop="1" x14ac:dyDescent="0.25">
      <c r="A5" s="129"/>
      <c r="B5" s="131"/>
      <c r="C5" s="132"/>
      <c r="D5" s="132"/>
      <c r="E5" s="132"/>
      <c r="F5" s="132"/>
      <c r="G5" s="133"/>
      <c r="H5" s="133"/>
      <c r="I5" s="134"/>
      <c r="J5" s="129"/>
    </row>
    <row r="6" spans="1:10" ht="15.75" x14ac:dyDescent="0.25">
      <c r="A6" s="129"/>
      <c r="B6" s="135"/>
      <c r="C6" s="136"/>
      <c r="D6" s="136"/>
      <c r="E6" s="136"/>
      <c r="F6" s="136"/>
      <c r="G6" s="137"/>
      <c r="H6" s="137"/>
      <c r="I6" s="138"/>
      <c r="J6" s="129"/>
    </row>
    <row r="7" spans="1:10" ht="15.75" x14ac:dyDescent="0.25">
      <c r="A7" s="129"/>
      <c r="B7" s="139"/>
      <c r="C7" s="136"/>
      <c r="D7" s="136"/>
      <c r="E7" s="136"/>
      <c r="F7" s="136"/>
      <c r="G7" s="137"/>
      <c r="H7" s="137"/>
      <c r="I7" s="138"/>
      <c r="J7" s="129"/>
    </row>
    <row r="8" spans="1:10" ht="15.75" x14ac:dyDescent="0.25">
      <c r="A8" s="129"/>
      <c r="B8" s="135"/>
      <c r="C8" s="136"/>
      <c r="D8" s="136"/>
      <c r="E8" s="136"/>
      <c r="F8" s="136"/>
      <c r="G8" s="137"/>
      <c r="H8" s="137"/>
      <c r="I8" s="138"/>
      <c r="J8" s="129"/>
    </row>
    <row r="9" spans="1:10" ht="15.75" x14ac:dyDescent="0.25">
      <c r="A9" s="129"/>
      <c r="B9" s="139"/>
      <c r="C9" s="136"/>
      <c r="D9" s="136"/>
      <c r="E9" s="136"/>
      <c r="F9" s="136"/>
      <c r="G9" s="137"/>
      <c r="H9" s="137"/>
      <c r="I9" s="138"/>
      <c r="J9" s="129"/>
    </row>
    <row r="10" spans="1:10" ht="15.75" x14ac:dyDescent="0.25">
      <c r="A10" s="129"/>
      <c r="B10" s="135"/>
      <c r="C10" s="136"/>
      <c r="D10" s="136"/>
      <c r="E10" s="136"/>
      <c r="F10" s="136"/>
      <c r="G10" s="137"/>
      <c r="H10" s="137"/>
      <c r="I10" s="138"/>
      <c r="J10" s="129"/>
    </row>
    <row r="11" spans="1:10" ht="30" x14ac:dyDescent="0.4">
      <c r="A11" s="129"/>
      <c r="B11" s="302" t="s">
        <v>152</v>
      </c>
      <c r="C11" s="303"/>
      <c r="D11" s="303"/>
      <c r="E11" s="303"/>
      <c r="F11" s="303"/>
      <c r="G11" s="303"/>
      <c r="H11" s="303"/>
      <c r="I11" s="304"/>
      <c r="J11" s="129"/>
    </row>
    <row r="12" spans="1:10" ht="15.75" x14ac:dyDescent="0.25">
      <c r="A12" s="129"/>
      <c r="B12" s="135"/>
      <c r="C12" s="136"/>
      <c r="D12" s="136"/>
      <c r="E12" s="136"/>
      <c r="F12" s="136"/>
      <c r="G12" s="137"/>
      <c r="H12" s="137"/>
      <c r="I12" s="138"/>
      <c r="J12" s="129"/>
    </row>
    <row r="13" spans="1:10" ht="16.5" x14ac:dyDescent="0.3">
      <c r="A13" s="129"/>
      <c r="B13" s="305" t="s">
        <v>153</v>
      </c>
      <c r="C13" s="306"/>
      <c r="D13" s="306"/>
      <c r="E13" s="306"/>
      <c r="F13" s="306"/>
      <c r="G13" s="306"/>
      <c r="H13" s="306"/>
      <c r="I13" s="307"/>
      <c r="J13" s="129"/>
    </row>
    <row r="14" spans="1:10" ht="16.5" x14ac:dyDescent="0.3">
      <c r="A14" s="129"/>
      <c r="B14" s="305" t="s">
        <v>154</v>
      </c>
      <c r="C14" s="306"/>
      <c r="D14" s="306"/>
      <c r="E14" s="306"/>
      <c r="F14" s="306"/>
      <c r="G14" s="306"/>
      <c r="H14" s="306"/>
      <c r="I14" s="307"/>
      <c r="J14" s="129"/>
    </row>
    <row r="15" spans="1:10" ht="15.75" x14ac:dyDescent="0.25">
      <c r="A15" s="129"/>
      <c r="B15" s="135"/>
      <c r="C15" s="136"/>
      <c r="D15" s="136"/>
      <c r="E15" s="136"/>
      <c r="F15" s="136"/>
      <c r="G15" s="137"/>
      <c r="H15" s="137"/>
      <c r="I15" s="138"/>
      <c r="J15" s="129"/>
    </row>
    <row r="16" spans="1:10" ht="15.75" x14ac:dyDescent="0.25">
      <c r="A16" s="129"/>
      <c r="B16" s="135"/>
      <c r="C16" s="136"/>
      <c r="D16" s="136"/>
      <c r="E16" s="136"/>
      <c r="F16" s="136"/>
      <c r="G16" s="137"/>
      <c r="H16" s="137"/>
      <c r="I16" s="138"/>
      <c r="J16" s="129"/>
    </row>
    <row r="17" spans="1:10" ht="15.75" x14ac:dyDescent="0.25">
      <c r="A17" s="129"/>
      <c r="B17" s="135"/>
      <c r="C17" s="136"/>
      <c r="D17" s="136"/>
      <c r="E17" s="136"/>
      <c r="F17" s="136"/>
      <c r="G17" s="137"/>
      <c r="H17" s="137"/>
      <c r="I17" s="138"/>
      <c r="J17" s="129"/>
    </row>
    <row r="18" spans="1:10" ht="15.75" x14ac:dyDescent="0.25">
      <c r="A18" s="129"/>
      <c r="B18" s="135"/>
      <c r="C18" s="136"/>
      <c r="D18" s="136"/>
      <c r="E18" s="136"/>
      <c r="F18" s="136"/>
      <c r="G18" s="137"/>
      <c r="H18" s="137"/>
      <c r="I18" s="138"/>
      <c r="J18" s="129"/>
    </row>
    <row r="19" spans="1:10" ht="15.75" x14ac:dyDescent="0.25">
      <c r="A19" s="129"/>
      <c r="B19" s="135"/>
      <c r="C19" s="136"/>
      <c r="D19" s="136"/>
      <c r="E19" s="136"/>
      <c r="F19" s="136"/>
      <c r="G19" s="137"/>
      <c r="H19" s="137"/>
      <c r="I19" s="138"/>
      <c r="J19" s="129"/>
    </row>
    <row r="20" spans="1:10" ht="15.75" x14ac:dyDescent="0.25">
      <c r="A20" s="129"/>
      <c r="B20" s="135"/>
      <c r="C20" s="136"/>
      <c r="D20" s="136"/>
      <c r="E20" s="136"/>
      <c r="F20" s="136"/>
      <c r="G20" s="137"/>
      <c r="H20" s="137"/>
      <c r="I20" s="138"/>
      <c r="J20" s="129"/>
    </row>
    <row r="21" spans="1:10" ht="15.75" x14ac:dyDescent="0.25">
      <c r="A21" s="129"/>
      <c r="B21" s="135"/>
      <c r="C21" s="136"/>
      <c r="D21" s="136"/>
      <c r="E21" s="136"/>
      <c r="F21" s="136"/>
      <c r="G21" s="137"/>
      <c r="H21" s="137"/>
      <c r="I21" s="138"/>
      <c r="J21" s="129"/>
    </row>
    <row r="22" spans="1:10" ht="30.75" x14ac:dyDescent="0.45">
      <c r="A22" s="129"/>
      <c r="B22" s="135"/>
      <c r="C22" s="140"/>
      <c r="D22" s="141"/>
      <c r="E22" s="136"/>
      <c r="F22" s="136"/>
      <c r="G22" s="137"/>
      <c r="H22" s="137"/>
      <c r="I22" s="138"/>
      <c r="J22" s="129"/>
    </row>
    <row r="23" spans="1:10" ht="15.75" x14ac:dyDescent="0.25">
      <c r="A23" s="129"/>
      <c r="B23" s="135"/>
      <c r="C23" s="136"/>
      <c r="D23" s="136"/>
      <c r="E23" s="136"/>
      <c r="F23" s="136"/>
      <c r="G23" s="137"/>
      <c r="H23" s="137"/>
      <c r="I23" s="138"/>
      <c r="J23" s="129"/>
    </row>
    <row r="24" spans="1:10" ht="15.75" x14ac:dyDescent="0.25">
      <c r="A24" s="129"/>
      <c r="B24" s="135"/>
      <c r="C24" s="136"/>
      <c r="D24" s="136"/>
      <c r="E24" s="136"/>
      <c r="F24" s="136"/>
      <c r="G24" s="137"/>
      <c r="H24" s="137"/>
      <c r="I24" s="138"/>
      <c r="J24" s="129"/>
    </row>
    <row r="25" spans="1:10" ht="15.75" x14ac:dyDescent="0.25">
      <c r="A25" s="129"/>
      <c r="B25" s="135"/>
      <c r="C25" s="136"/>
      <c r="D25" s="136"/>
      <c r="E25" s="136"/>
      <c r="F25" s="136"/>
      <c r="G25" s="137"/>
      <c r="H25" s="137"/>
      <c r="I25" s="138"/>
      <c r="J25" s="129"/>
    </row>
    <row r="26" spans="1:10" ht="15.75" x14ac:dyDescent="0.25">
      <c r="A26" s="129"/>
      <c r="B26" s="135"/>
      <c r="C26" s="136"/>
      <c r="D26" s="136"/>
      <c r="E26" s="136"/>
      <c r="F26" s="136"/>
      <c r="G26" s="137"/>
      <c r="H26" s="137"/>
      <c r="I26" s="138"/>
      <c r="J26" s="129"/>
    </row>
    <row r="27" spans="1:10" ht="30" x14ac:dyDescent="0.4">
      <c r="A27" s="129"/>
      <c r="B27" s="135"/>
      <c r="C27" s="136"/>
      <c r="D27" s="140"/>
      <c r="E27" s="136"/>
      <c r="F27" s="136"/>
      <c r="G27" s="137"/>
      <c r="H27" s="137"/>
      <c r="I27" s="138"/>
      <c r="J27" s="129"/>
    </row>
    <row r="28" spans="1:10" ht="15.75" x14ac:dyDescent="0.25">
      <c r="A28" s="129"/>
      <c r="B28" s="135"/>
      <c r="C28" s="136"/>
      <c r="D28" s="136"/>
      <c r="E28" s="136"/>
      <c r="F28" s="136"/>
      <c r="G28" s="137"/>
      <c r="H28" s="137"/>
      <c r="I28" s="138"/>
      <c r="J28" s="129"/>
    </row>
    <row r="29" spans="1:10" ht="15.75" x14ac:dyDescent="0.25">
      <c r="A29" s="129"/>
      <c r="B29" s="135"/>
      <c r="C29" s="136"/>
      <c r="D29" s="136"/>
      <c r="E29" s="136"/>
      <c r="F29" s="136"/>
      <c r="G29" s="137"/>
      <c r="H29" s="137"/>
      <c r="I29" s="138"/>
      <c r="J29" s="129"/>
    </row>
    <row r="30" spans="1:10" ht="15.75" x14ac:dyDescent="0.25">
      <c r="A30" s="129"/>
      <c r="B30" s="135"/>
      <c r="C30" s="136"/>
      <c r="D30" s="136"/>
      <c r="E30" s="136"/>
      <c r="F30" s="136"/>
      <c r="G30" s="137"/>
      <c r="H30" s="137"/>
      <c r="I30" s="138"/>
      <c r="J30" s="129"/>
    </row>
    <row r="31" spans="1:10" ht="15.75" x14ac:dyDescent="0.25">
      <c r="A31" s="129"/>
      <c r="B31" s="135"/>
      <c r="C31" s="136"/>
      <c r="D31" s="136"/>
      <c r="E31" s="136"/>
      <c r="F31" s="136"/>
      <c r="G31" s="137"/>
      <c r="H31" s="137"/>
      <c r="I31" s="138"/>
      <c r="J31" s="129"/>
    </row>
    <row r="32" spans="1:10" ht="15.75" x14ac:dyDescent="0.25">
      <c r="A32" s="129"/>
      <c r="B32" s="135"/>
      <c r="C32" s="136"/>
      <c r="D32" s="136"/>
      <c r="E32" s="136"/>
      <c r="F32" s="136"/>
      <c r="G32" s="137"/>
      <c r="H32" s="137"/>
      <c r="I32" s="138"/>
      <c r="J32" s="129"/>
    </row>
    <row r="33" spans="1:10" ht="15.75" x14ac:dyDescent="0.25">
      <c r="A33" s="129"/>
      <c r="B33" s="135"/>
      <c r="C33" s="136"/>
      <c r="D33" s="136"/>
      <c r="E33" s="136"/>
      <c r="F33" s="136"/>
      <c r="G33" s="137"/>
      <c r="H33" s="137"/>
      <c r="I33" s="138"/>
      <c r="J33" s="129"/>
    </row>
    <row r="34" spans="1:10" ht="15.75" x14ac:dyDescent="0.25">
      <c r="A34" s="129"/>
      <c r="B34" s="135"/>
      <c r="C34" s="136"/>
      <c r="D34" s="136"/>
      <c r="E34" s="136"/>
      <c r="F34" s="136"/>
      <c r="G34" s="137"/>
      <c r="H34" s="137"/>
      <c r="I34" s="138"/>
      <c r="J34" s="129"/>
    </row>
    <row r="35" spans="1:10" ht="15.75" x14ac:dyDescent="0.25">
      <c r="A35" s="129"/>
      <c r="B35" s="139"/>
      <c r="C35" s="136"/>
      <c r="D35" s="136"/>
      <c r="E35" s="136"/>
      <c r="F35" s="136"/>
      <c r="G35" s="142"/>
      <c r="H35" s="137"/>
      <c r="I35" s="138"/>
      <c r="J35" s="129"/>
    </row>
    <row r="36" spans="1:10" ht="15.75" x14ac:dyDescent="0.25">
      <c r="A36" s="129"/>
      <c r="B36" s="135"/>
      <c r="C36" s="136"/>
      <c r="D36" s="136"/>
      <c r="E36" s="136"/>
      <c r="F36" s="136"/>
      <c r="G36" s="137"/>
      <c r="H36" s="137"/>
      <c r="I36" s="138"/>
      <c r="J36" s="129"/>
    </row>
    <row r="37" spans="1:10" ht="15.75" x14ac:dyDescent="0.25">
      <c r="A37" s="129"/>
      <c r="B37" s="135"/>
      <c r="C37" s="136"/>
      <c r="D37" s="136"/>
      <c r="E37" s="136"/>
      <c r="F37" s="136"/>
      <c r="G37" s="142"/>
      <c r="H37" s="137"/>
      <c r="I37" s="138"/>
      <c r="J37" s="129"/>
    </row>
    <row r="38" spans="1:10" ht="15.75" x14ac:dyDescent="0.25">
      <c r="A38" s="129"/>
      <c r="B38" s="135"/>
      <c r="C38" s="136"/>
      <c r="D38" s="136"/>
      <c r="E38" s="136"/>
      <c r="F38" s="136"/>
      <c r="G38" s="137"/>
      <c r="H38" s="137"/>
      <c r="I38" s="138"/>
      <c r="J38" s="129"/>
    </row>
    <row r="39" spans="1:10" ht="15.75" x14ac:dyDescent="0.25">
      <c r="A39" s="129"/>
      <c r="B39" s="135"/>
      <c r="C39" s="136"/>
      <c r="D39" s="136"/>
      <c r="E39" s="136"/>
      <c r="F39" s="136"/>
      <c r="G39" s="137"/>
      <c r="H39" s="137"/>
      <c r="I39" s="138"/>
      <c r="J39" s="129"/>
    </row>
    <row r="40" spans="1:10" ht="15.75" x14ac:dyDescent="0.25">
      <c r="A40" s="129"/>
      <c r="B40" s="139"/>
      <c r="C40" s="136"/>
      <c r="D40" s="136"/>
      <c r="E40" s="136"/>
      <c r="F40" s="136"/>
      <c r="G40" s="137"/>
      <c r="H40" s="137"/>
      <c r="I40" s="138"/>
      <c r="J40" s="129"/>
    </row>
    <row r="41" spans="1:10" ht="15.75" x14ac:dyDescent="0.25">
      <c r="A41" s="129"/>
      <c r="B41" s="135"/>
      <c r="C41" s="136"/>
      <c r="D41" s="136"/>
      <c r="E41" s="136"/>
      <c r="F41" s="136"/>
      <c r="G41" s="137"/>
      <c r="H41" s="137"/>
      <c r="I41" s="138"/>
      <c r="J41" s="129"/>
    </row>
    <row r="42" spans="1:10" ht="16.5" thickBot="1" x14ac:dyDescent="0.3">
      <c r="A42" s="129"/>
      <c r="B42" s="143"/>
      <c r="C42" s="144"/>
      <c r="D42" s="144"/>
      <c r="E42" s="144"/>
      <c r="F42" s="144"/>
      <c r="G42" s="145"/>
      <c r="H42" s="145"/>
      <c r="I42" s="146"/>
      <c r="J42" s="129"/>
    </row>
    <row r="43" spans="1:10" ht="13.5" thickTop="1" x14ac:dyDescent="0.2"/>
  </sheetData>
  <mergeCells count="3">
    <mergeCell ref="B11:I11"/>
    <mergeCell ref="B13:I13"/>
    <mergeCell ref="B14:I14"/>
  </mergeCells>
  <phoneticPr fontId="35" type="noConversion"/>
  <pageMargins left="0.5" right="0.45"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workbookViewId="0">
      <selection activeCell="H50" sqref="H50"/>
    </sheetView>
  </sheetViews>
  <sheetFormatPr defaultRowHeight="12.75" x14ac:dyDescent="0.2"/>
  <cols>
    <col min="1" max="1" width="7" style="4" customWidth="1"/>
    <col min="2" max="2" width="47.28515625" customWidth="1"/>
    <col min="3" max="3" width="11.5703125" customWidth="1"/>
    <col min="4" max="4" width="18.7109375" style="5" customWidth="1"/>
    <col min="5" max="5" width="20.28515625" style="5" customWidth="1"/>
  </cols>
  <sheetData>
    <row r="1" spans="1:5" s="2" customFormat="1" ht="15.75" x14ac:dyDescent="0.25">
      <c r="A1" s="1" t="s">
        <v>215</v>
      </c>
      <c r="D1" s="3"/>
      <c r="E1" s="3"/>
    </row>
    <row r="3" spans="1:5" s="7" customFormat="1" ht="15.75" x14ac:dyDescent="0.25">
      <c r="A3" s="6"/>
      <c r="B3" s="2" t="s">
        <v>248</v>
      </c>
      <c r="D3" s="8"/>
      <c r="E3" s="8"/>
    </row>
    <row r="4" spans="1:5" s="7" customFormat="1" ht="16.5" thickBot="1" x14ac:dyDescent="0.3">
      <c r="A4" s="6"/>
      <c r="B4" s="2"/>
      <c r="D4" s="8"/>
      <c r="E4" s="3" t="s">
        <v>0</v>
      </c>
    </row>
    <row r="5" spans="1:5" s="13" customFormat="1" ht="15.75" thickTop="1" x14ac:dyDescent="0.25">
      <c r="A5" s="9"/>
      <c r="B5" s="10"/>
      <c r="C5" s="10" t="s">
        <v>1</v>
      </c>
      <c r="D5" s="11" t="s">
        <v>249</v>
      </c>
      <c r="E5" s="12" t="s">
        <v>227</v>
      </c>
    </row>
    <row r="6" spans="1:5" s="13" customFormat="1" ht="15" x14ac:dyDescent="0.25">
      <c r="A6" s="14"/>
      <c r="B6" s="15" t="s">
        <v>2</v>
      </c>
      <c r="C6" s="16"/>
      <c r="D6" s="17"/>
      <c r="E6" s="18"/>
    </row>
    <row r="7" spans="1:5" s="22" customFormat="1" ht="18" x14ac:dyDescent="0.25">
      <c r="A7" s="19" t="s">
        <v>3</v>
      </c>
      <c r="B7" s="118" t="s">
        <v>4</v>
      </c>
      <c r="C7" s="21"/>
      <c r="D7" s="17"/>
      <c r="E7" s="18"/>
    </row>
    <row r="8" spans="1:5" s="13" customFormat="1" ht="15" x14ac:dyDescent="0.25">
      <c r="A8" s="23">
        <v>1</v>
      </c>
      <c r="B8" s="15" t="s">
        <v>5</v>
      </c>
      <c r="C8" s="21"/>
      <c r="D8" s="24">
        <v>1609758</v>
      </c>
      <c r="E8" s="25">
        <v>24835</v>
      </c>
    </row>
    <row r="9" spans="1:5" s="13" customFormat="1" ht="15" x14ac:dyDescent="0.25">
      <c r="A9" s="23">
        <v>2</v>
      </c>
      <c r="B9" s="15" t="s">
        <v>6</v>
      </c>
      <c r="C9" s="21"/>
      <c r="D9" s="24"/>
      <c r="E9" s="25"/>
    </row>
    <row r="10" spans="1:5" s="13" customFormat="1" ht="16.5" customHeight="1" x14ac:dyDescent="0.5">
      <c r="A10" s="227" t="s">
        <v>7</v>
      </c>
      <c r="B10" s="228" t="s">
        <v>8</v>
      </c>
      <c r="C10" s="21"/>
      <c r="D10" s="24"/>
      <c r="E10" s="25"/>
    </row>
    <row r="11" spans="1:5" s="13" customFormat="1" ht="15" x14ac:dyDescent="0.25">
      <c r="A11" s="158"/>
      <c r="B11" s="159" t="s">
        <v>10</v>
      </c>
      <c r="C11" s="160"/>
      <c r="D11" s="161">
        <f>D8</f>
        <v>1609758</v>
      </c>
      <c r="E11" s="300">
        <f>E8</f>
        <v>24835</v>
      </c>
    </row>
    <row r="12" spans="1:5" s="13" customFormat="1" ht="15" x14ac:dyDescent="0.25">
      <c r="A12" s="23">
        <v>3</v>
      </c>
      <c r="B12" s="15" t="s">
        <v>11</v>
      </c>
      <c r="C12" s="21"/>
      <c r="D12" s="24"/>
      <c r="E12" s="25"/>
    </row>
    <row r="13" spans="1:5" s="13" customFormat="1" ht="21" x14ac:dyDescent="0.5">
      <c r="A13" s="227" t="s">
        <v>7</v>
      </c>
      <c r="B13" s="228" t="s">
        <v>151</v>
      </c>
      <c r="C13" s="21"/>
      <c r="D13" s="81">
        <v>4942253</v>
      </c>
      <c r="E13" s="301">
        <v>1615680</v>
      </c>
    </row>
    <row r="14" spans="1:5" s="13" customFormat="1" ht="21" x14ac:dyDescent="0.5">
      <c r="A14" s="227" t="s">
        <v>9</v>
      </c>
      <c r="B14" s="228" t="s">
        <v>150</v>
      </c>
      <c r="C14" s="21"/>
      <c r="D14" s="81"/>
      <c r="E14" s="301"/>
    </row>
    <row r="15" spans="1:5" s="13" customFormat="1" ht="21" x14ac:dyDescent="0.5">
      <c r="A15" s="227" t="s">
        <v>12</v>
      </c>
      <c r="B15" s="228" t="s">
        <v>216</v>
      </c>
      <c r="C15" s="21"/>
      <c r="D15" s="81">
        <v>44292443</v>
      </c>
      <c r="E15" s="301">
        <v>1498514</v>
      </c>
    </row>
    <row r="16" spans="1:5" s="13" customFormat="1" ht="21" x14ac:dyDescent="0.5">
      <c r="A16" s="227" t="s">
        <v>13</v>
      </c>
      <c r="B16" s="228" t="s">
        <v>230</v>
      </c>
      <c r="C16" s="21"/>
      <c r="D16" s="24"/>
      <c r="E16" s="25"/>
    </row>
    <row r="17" spans="1:5" s="13" customFormat="1" ht="21" x14ac:dyDescent="0.5">
      <c r="A17" s="227" t="s">
        <v>21</v>
      </c>
      <c r="B17" s="228" t="s">
        <v>14</v>
      </c>
      <c r="C17" s="21"/>
      <c r="D17" s="24"/>
      <c r="E17" s="25"/>
    </row>
    <row r="18" spans="1:5" s="13" customFormat="1" ht="15" x14ac:dyDescent="0.25">
      <c r="A18" s="158"/>
      <c r="B18" s="159" t="s">
        <v>15</v>
      </c>
      <c r="C18" s="160"/>
      <c r="D18" s="161">
        <f>SUM(D13:D17)</f>
        <v>49234696</v>
      </c>
      <c r="E18" s="300">
        <f>SUM(E13:E17)</f>
        <v>3114194</v>
      </c>
    </row>
    <row r="19" spans="1:5" s="13" customFormat="1" ht="15" x14ac:dyDescent="0.25">
      <c r="A19" s="23">
        <v>4</v>
      </c>
      <c r="B19" s="15" t="s">
        <v>16</v>
      </c>
      <c r="C19" s="21"/>
      <c r="D19" s="24"/>
      <c r="E19" s="25"/>
    </row>
    <row r="20" spans="1:5" s="13" customFormat="1" ht="15.75" customHeight="1" x14ac:dyDescent="0.5">
      <c r="A20" s="227" t="s">
        <v>7</v>
      </c>
      <c r="B20" s="228" t="s">
        <v>17</v>
      </c>
      <c r="C20" s="21"/>
      <c r="D20" s="24">
        <v>27732657</v>
      </c>
      <c r="E20" s="25">
        <v>1209554</v>
      </c>
    </row>
    <row r="21" spans="1:5" s="13" customFormat="1" ht="16.5" customHeight="1" x14ac:dyDescent="0.5">
      <c r="A21" s="227" t="s">
        <v>9</v>
      </c>
      <c r="B21" s="228" t="s">
        <v>18</v>
      </c>
      <c r="C21" s="21"/>
      <c r="D21" s="24"/>
      <c r="E21" s="25"/>
    </row>
    <row r="22" spans="1:5" s="13" customFormat="1" ht="15" customHeight="1" x14ac:dyDescent="0.5">
      <c r="A22" s="227" t="s">
        <v>12</v>
      </c>
      <c r="B22" s="228" t="s">
        <v>19</v>
      </c>
      <c r="C22" s="21"/>
      <c r="D22" s="24"/>
      <c r="E22" s="25"/>
    </row>
    <row r="23" spans="1:5" s="13" customFormat="1" ht="15.75" customHeight="1" x14ac:dyDescent="0.5">
      <c r="A23" s="227" t="s">
        <v>13</v>
      </c>
      <c r="B23" s="228" t="s">
        <v>20</v>
      </c>
      <c r="C23" s="21"/>
      <c r="D23" s="24"/>
      <c r="E23" s="25"/>
    </row>
    <row r="24" spans="1:5" s="13" customFormat="1" ht="15.75" customHeight="1" x14ac:dyDescent="0.5">
      <c r="A24" s="227"/>
      <c r="B24" s="228" t="s">
        <v>262</v>
      </c>
      <c r="C24" s="21"/>
      <c r="D24" s="24">
        <v>52929</v>
      </c>
      <c r="E24" s="25"/>
    </row>
    <row r="25" spans="1:5" s="13" customFormat="1" ht="15" x14ac:dyDescent="0.25">
      <c r="A25" s="158"/>
      <c r="B25" s="159" t="s">
        <v>22</v>
      </c>
      <c r="C25" s="160"/>
      <c r="D25" s="161">
        <f>D20+D22+D24</f>
        <v>27785586</v>
      </c>
      <c r="E25" s="300">
        <f>E20</f>
        <v>1209554</v>
      </c>
    </row>
    <row r="26" spans="1:5" s="13" customFormat="1" ht="15" x14ac:dyDescent="0.25">
      <c r="A26" s="23">
        <v>5</v>
      </c>
      <c r="B26" s="15" t="s">
        <v>23</v>
      </c>
      <c r="C26" s="21"/>
      <c r="D26" s="24"/>
      <c r="E26" s="25"/>
    </row>
    <row r="27" spans="1:5" s="13" customFormat="1" ht="15" x14ac:dyDescent="0.25">
      <c r="A27" s="23">
        <v>6</v>
      </c>
      <c r="B27" s="15" t="s">
        <v>24</v>
      </c>
      <c r="C27" s="21"/>
      <c r="D27" s="24"/>
      <c r="E27" s="25"/>
    </row>
    <row r="28" spans="1:5" s="13" customFormat="1" ht="15" x14ac:dyDescent="0.25">
      <c r="A28" s="23">
        <v>7</v>
      </c>
      <c r="B28" s="15" t="s">
        <v>25</v>
      </c>
      <c r="C28" s="21"/>
      <c r="D28" s="35"/>
      <c r="E28" s="36">
        <v>6734400</v>
      </c>
    </row>
    <row r="29" spans="1:5" s="22" customFormat="1" ht="15" x14ac:dyDescent="0.25">
      <c r="A29" s="122"/>
      <c r="B29" s="120" t="s">
        <v>26</v>
      </c>
      <c r="C29" s="123"/>
      <c r="D29" s="124">
        <f>D11+D18+D25+D28</f>
        <v>78630040</v>
      </c>
      <c r="E29" s="125">
        <f>E11+E18+E25+E28</f>
        <v>11082983</v>
      </c>
    </row>
    <row r="30" spans="1:5" s="22" customFormat="1" ht="12" customHeight="1" x14ac:dyDescent="0.25">
      <c r="A30" s="19"/>
      <c r="B30" s="15"/>
      <c r="C30" s="16"/>
      <c r="D30" s="24"/>
      <c r="E30" s="25"/>
    </row>
    <row r="31" spans="1:5" s="22" customFormat="1" ht="18" x14ac:dyDescent="0.25">
      <c r="A31" s="19" t="s">
        <v>27</v>
      </c>
      <c r="B31" s="119" t="s">
        <v>28</v>
      </c>
      <c r="C31" s="16"/>
      <c r="D31" s="26"/>
      <c r="E31" s="27"/>
    </row>
    <row r="32" spans="1:5" s="13" customFormat="1" ht="15" x14ac:dyDescent="0.25">
      <c r="A32" s="23">
        <v>1</v>
      </c>
      <c r="B32" s="15" t="s">
        <v>29</v>
      </c>
      <c r="C32" s="21"/>
      <c r="D32" s="24"/>
      <c r="E32" s="25"/>
    </row>
    <row r="33" spans="1:5" s="13" customFormat="1" ht="21" x14ac:dyDescent="0.5">
      <c r="A33" s="227" t="s">
        <v>7</v>
      </c>
      <c r="B33" s="228" t="s">
        <v>30</v>
      </c>
      <c r="C33" s="21"/>
      <c r="D33" s="24"/>
      <c r="E33" s="25"/>
    </row>
    <row r="34" spans="1:5" s="13" customFormat="1" ht="21" x14ac:dyDescent="0.5">
      <c r="A34" s="227" t="s">
        <v>9</v>
      </c>
      <c r="B34" s="228" t="s">
        <v>31</v>
      </c>
      <c r="C34" s="21"/>
      <c r="D34" s="24"/>
      <c r="E34" s="25"/>
    </row>
    <row r="35" spans="1:5" s="13" customFormat="1" ht="21" x14ac:dyDescent="0.5">
      <c r="A35" s="227" t="s">
        <v>12</v>
      </c>
      <c r="B35" s="228" t="s">
        <v>32</v>
      </c>
      <c r="C35" s="21"/>
      <c r="D35" s="24"/>
      <c r="E35" s="25"/>
    </row>
    <row r="36" spans="1:5" s="13" customFormat="1" ht="21" x14ac:dyDescent="0.5">
      <c r="A36" s="227" t="s">
        <v>13</v>
      </c>
      <c r="B36" s="228" t="s">
        <v>33</v>
      </c>
      <c r="C36" s="21"/>
      <c r="D36" s="24"/>
      <c r="E36" s="25"/>
    </row>
    <row r="37" spans="1:5" s="13" customFormat="1" ht="12.75" customHeight="1" x14ac:dyDescent="0.25">
      <c r="A37" s="23"/>
      <c r="B37" s="15" t="s">
        <v>34</v>
      </c>
      <c r="C37" s="21"/>
      <c r="D37" s="24">
        <f>+D33+D34+D35+D36</f>
        <v>0</v>
      </c>
      <c r="E37" s="25">
        <f>+E33+E34+E35+E36</f>
        <v>0</v>
      </c>
    </row>
    <row r="38" spans="1:5" s="13" customFormat="1" ht="15" x14ac:dyDescent="0.25">
      <c r="A38" s="23">
        <v>2</v>
      </c>
      <c r="B38" s="15" t="s">
        <v>35</v>
      </c>
      <c r="C38" s="21"/>
      <c r="D38" s="24"/>
      <c r="E38" s="25"/>
    </row>
    <row r="39" spans="1:5" s="13" customFormat="1" ht="15.75" customHeight="1" x14ac:dyDescent="0.5">
      <c r="A39" s="227" t="s">
        <v>7</v>
      </c>
      <c r="B39" s="228" t="s">
        <v>36</v>
      </c>
      <c r="C39" s="21"/>
      <c r="D39" s="24"/>
      <c r="E39" s="25"/>
    </row>
    <row r="40" spans="1:5" s="13" customFormat="1" ht="15" customHeight="1" x14ac:dyDescent="0.5">
      <c r="A40" s="227" t="s">
        <v>9</v>
      </c>
      <c r="B40" s="228" t="s">
        <v>37</v>
      </c>
      <c r="C40" s="21"/>
      <c r="D40" s="24"/>
      <c r="E40" s="25"/>
    </row>
    <row r="41" spans="1:5" s="13" customFormat="1" ht="16.5" customHeight="1" x14ac:dyDescent="0.5">
      <c r="A41" s="227" t="s">
        <v>12</v>
      </c>
      <c r="B41" s="228" t="s">
        <v>149</v>
      </c>
      <c r="C41" s="21"/>
      <c r="D41" s="24">
        <v>1722898</v>
      </c>
      <c r="E41" s="25"/>
    </row>
    <row r="42" spans="1:5" s="13" customFormat="1" ht="16.5" customHeight="1" x14ac:dyDescent="0.5">
      <c r="A42" s="227" t="s">
        <v>13</v>
      </c>
      <c r="B42" s="228" t="s">
        <v>38</v>
      </c>
      <c r="C42" s="21"/>
      <c r="D42" s="24">
        <v>7587568</v>
      </c>
      <c r="E42" s="25">
        <v>10600000</v>
      </c>
    </row>
    <row r="43" spans="1:5" s="13" customFormat="1" ht="16.5" customHeight="1" x14ac:dyDescent="0.5">
      <c r="A43" s="227" t="s">
        <v>21</v>
      </c>
      <c r="B43" s="228" t="s">
        <v>39</v>
      </c>
      <c r="C43" s="21"/>
      <c r="D43" s="24">
        <v>833602</v>
      </c>
      <c r="E43" s="25">
        <v>529646</v>
      </c>
    </row>
    <row r="44" spans="1:5" s="13" customFormat="1" ht="16.5" customHeight="1" x14ac:dyDescent="0.5">
      <c r="A44" s="227"/>
      <c r="B44" s="228" t="s">
        <v>228</v>
      </c>
      <c r="C44" s="21"/>
      <c r="D44" s="24">
        <v>459900726</v>
      </c>
      <c r="E44" s="25">
        <v>7792550</v>
      </c>
    </row>
    <row r="45" spans="1:5" s="13" customFormat="1" ht="15" x14ac:dyDescent="0.25">
      <c r="A45" s="158"/>
      <c r="B45" s="159" t="s">
        <v>10</v>
      </c>
      <c r="C45" s="160"/>
      <c r="D45" s="161">
        <f>D41+D42+D43+D44</f>
        <v>470044794</v>
      </c>
      <c r="E45" s="300">
        <f>E41+E42+E43+E44</f>
        <v>18922196</v>
      </c>
    </row>
    <row r="46" spans="1:5" s="13" customFormat="1" ht="15" x14ac:dyDescent="0.25">
      <c r="A46" s="23">
        <v>3</v>
      </c>
      <c r="B46" s="15" t="s">
        <v>40</v>
      </c>
      <c r="C46" s="21"/>
      <c r="D46" s="24"/>
      <c r="E46" s="25"/>
    </row>
    <row r="47" spans="1:5" s="13" customFormat="1" ht="15" x14ac:dyDescent="0.25">
      <c r="A47" s="23">
        <v>4</v>
      </c>
      <c r="B47" s="15" t="s">
        <v>41</v>
      </c>
      <c r="C47" s="21"/>
      <c r="D47" s="24"/>
      <c r="E47" s="25"/>
    </row>
    <row r="48" spans="1:5" s="13" customFormat="1" ht="21" x14ac:dyDescent="0.5">
      <c r="A48" s="227" t="s">
        <v>7</v>
      </c>
      <c r="B48" s="228" t="s">
        <v>42</v>
      </c>
      <c r="C48" s="21"/>
      <c r="D48" s="24"/>
      <c r="E48" s="25"/>
    </row>
    <row r="49" spans="1:5" s="13" customFormat="1" ht="21" x14ac:dyDescent="0.5">
      <c r="A49" s="227" t="s">
        <v>9</v>
      </c>
      <c r="B49" s="228" t="s">
        <v>43</v>
      </c>
      <c r="C49" s="21"/>
      <c r="D49" s="24"/>
      <c r="E49" s="25"/>
    </row>
    <row r="50" spans="1:5" s="13" customFormat="1" ht="21" x14ac:dyDescent="0.5">
      <c r="A50" s="227" t="s">
        <v>12</v>
      </c>
      <c r="B50" s="228" t="s">
        <v>44</v>
      </c>
      <c r="C50" s="21"/>
      <c r="D50" s="24"/>
      <c r="E50" s="25"/>
    </row>
    <row r="51" spans="1:5" s="13" customFormat="1" ht="12.75" customHeight="1" x14ac:dyDescent="0.25">
      <c r="A51" s="23"/>
      <c r="B51" s="15" t="s">
        <v>22</v>
      </c>
      <c r="C51" s="21"/>
      <c r="D51" s="24"/>
      <c r="E51" s="25"/>
    </row>
    <row r="52" spans="1:5" s="13" customFormat="1" ht="15" x14ac:dyDescent="0.25">
      <c r="A52" s="23">
        <v>5</v>
      </c>
      <c r="B52" s="15" t="s">
        <v>45</v>
      </c>
      <c r="C52" s="21"/>
      <c r="D52" s="24"/>
      <c r="E52" s="25"/>
    </row>
    <row r="53" spans="1:5" s="13" customFormat="1" ht="15" x14ac:dyDescent="0.25">
      <c r="A53" s="23">
        <v>6</v>
      </c>
      <c r="B53" s="15" t="s">
        <v>46</v>
      </c>
      <c r="C53" s="21"/>
      <c r="D53" s="24"/>
      <c r="E53" s="25"/>
    </row>
    <row r="54" spans="1:5" s="22" customFormat="1" ht="15" x14ac:dyDescent="0.25">
      <c r="A54" s="122"/>
      <c r="B54" s="120" t="s">
        <v>47</v>
      </c>
      <c r="C54" s="123"/>
      <c r="D54" s="124">
        <f>D37+D45+D46+D51+D52+D53</f>
        <v>470044794</v>
      </c>
      <c r="E54" s="125">
        <f>+E37+E45+E46+E51+E52+E53</f>
        <v>18922196</v>
      </c>
    </row>
    <row r="55" spans="1:5" s="22" customFormat="1" ht="11.25" customHeight="1" x14ac:dyDescent="0.25">
      <c r="A55" s="147"/>
      <c r="B55" s="148"/>
      <c r="C55" s="149"/>
      <c r="D55" s="150"/>
      <c r="E55" s="151"/>
    </row>
    <row r="56" spans="1:5" s="22" customFormat="1" ht="18.75" customHeight="1" thickBot="1" x14ac:dyDescent="0.3">
      <c r="A56" s="126"/>
      <c r="B56" s="127" t="s">
        <v>48</v>
      </c>
      <c r="C56" s="128"/>
      <c r="D56" s="235">
        <f>+D29+D54</f>
        <v>548674834</v>
      </c>
      <c r="E56" s="236">
        <f>+E29+E54</f>
        <v>30005179</v>
      </c>
    </row>
    <row r="57" spans="1:5" ht="13.5" thickTop="1" x14ac:dyDescent="0.2"/>
    <row r="58" spans="1:5" ht="17.25" x14ac:dyDescent="0.3">
      <c r="B58" s="229" t="s">
        <v>159</v>
      </c>
    </row>
    <row r="59" spans="1:5" x14ac:dyDescent="0.2">
      <c r="B59" s="176"/>
    </row>
    <row r="60" spans="1:5" ht="15.75" x14ac:dyDescent="0.35">
      <c r="B60" s="230" t="s">
        <v>217</v>
      </c>
    </row>
  </sheetData>
  <phoneticPr fontId="2" type="noConversion"/>
  <pageMargins left="0.75" right="0.25" top="0" bottom="0" header="0" footer="0"/>
  <pageSetup scale="85"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18" workbookViewId="0">
      <selection activeCell="D11" sqref="D11"/>
    </sheetView>
  </sheetViews>
  <sheetFormatPr defaultRowHeight="12.75" x14ac:dyDescent="0.2"/>
  <cols>
    <col min="1" max="1" width="7.140625" style="47" customWidth="1"/>
    <col min="2" max="2" width="47.28515625" customWidth="1"/>
    <col min="3" max="3" width="12.42578125" customWidth="1"/>
    <col min="4" max="4" width="18.42578125" customWidth="1"/>
    <col min="5" max="5" width="19.42578125" customWidth="1"/>
  </cols>
  <sheetData>
    <row r="1" spans="1:5" s="2" customFormat="1" ht="15.75" x14ac:dyDescent="0.25">
      <c r="A1" s="1" t="s">
        <v>218</v>
      </c>
      <c r="D1" s="3"/>
      <c r="E1" s="3"/>
    </row>
    <row r="2" spans="1:5" s="7" customFormat="1" ht="15.75" x14ac:dyDescent="0.25">
      <c r="A2" s="6"/>
      <c r="B2" s="2" t="s">
        <v>250</v>
      </c>
      <c r="D2" s="8"/>
      <c r="E2" s="8"/>
    </row>
    <row r="3" spans="1:5" s="7" customFormat="1" ht="16.5" thickBot="1" x14ac:dyDescent="0.3">
      <c r="A3" s="6"/>
      <c r="B3" s="2"/>
      <c r="D3" s="8"/>
      <c r="E3" s="3" t="s">
        <v>0</v>
      </c>
    </row>
    <row r="4" spans="1:5" s="30" customFormat="1" ht="15.75" thickTop="1" x14ac:dyDescent="0.25">
      <c r="A4" s="28"/>
      <c r="B4" s="29" t="s">
        <v>49</v>
      </c>
      <c r="C4" s="29" t="s">
        <v>1</v>
      </c>
      <c r="D4" s="49" t="s">
        <v>249</v>
      </c>
      <c r="E4" s="50" t="s">
        <v>227</v>
      </c>
    </row>
    <row r="5" spans="1:5" s="30" customFormat="1" ht="11.25" customHeight="1" x14ac:dyDescent="0.25">
      <c r="A5" s="31"/>
      <c r="B5" s="32"/>
      <c r="C5" s="33"/>
      <c r="D5" s="26"/>
      <c r="E5" s="27"/>
    </row>
    <row r="6" spans="1:5" s="37" customFormat="1" ht="15.75" x14ac:dyDescent="0.25">
      <c r="A6" s="34" t="s">
        <v>3</v>
      </c>
      <c r="B6" s="152" t="s">
        <v>50</v>
      </c>
      <c r="C6" s="21"/>
      <c r="D6" s="35"/>
      <c r="E6" s="36"/>
    </row>
    <row r="7" spans="1:5" s="30" customFormat="1" ht="13.5" customHeight="1" x14ac:dyDescent="0.25">
      <c r="A7" s="31">
        <v>1</v>
      </c>
      <c r="B7" s="15" t="s">
        <v>51</v>
      </c>
      <c r="C7" s="39"/>
      <c r="D7" s="40"/>
      <c r="E7" s="41"/>
    </row>
    <row r="8" spans="1:5" s="30" customFormat="1" ht="12.75" customHeight="1" x14ac:dyDescent="0.25">
      <c r="A8" s="31">
        <v>2</v>
      </c>
      <c r="B8" s="15" t="s">
        <v>52</v>
      </c>
      <c r="C8" s="39"/>
      <c r="D8" s="40"/>
      <c r="E8" s="41"/>
    </row>
    <row r="9" spans="1:5" s="30" customFormat="1" ht="16.5" customHeight="1" x14ac:dyDescent="0.5">
      <c r="A9" s="227" t="s">
        <v>7</v>
      </c>
      <c r="B9" s="228" t="s">
        <v>53</v>
      </c>
      <c r="C9" s="39"/>
      <c r="D9" s="40">
        <v>6734400</v>
      </c>
      <c r="E9" s="41">
        <v>6734400</v>
      </c>
    </row>
    <row r="10" spans="1:5" s="30" customFormat="1" ht="17.25" customHeight="1" x14ac:dyDescent="0.5">
      <c r="A10" s="227" t="s">
        <v>9</v>
      </c>
      <c r="B10" s="228" t="s">
        <v>54</v>
      </c>
      <c r="C10" s="39"/>
      <c r="D10" s="40">
        <v>803593</v>
      </c>
      <c r="E10" s="41">
        <v>2000000</v>
      </c>
    </row>
    <row r="11" spans="1:5" s="30" customFormat="1" ht="15" customHeight="1" x14ac:dyDescent="0.5">
      <c r="A11" s="227" t="s">
        <v>12</v>
      </c>
      <c r="B11" s="228" t="s">
        <v>55</v>
      </c>
      <c r="C11" s="39"/>
      <c r="D11" s="40"/>
      <c r="E11" s="41"/>
    </row>
    <row r="12" spans="1:5" s="30" customFormat="1" ht="15" x14ac:dyDescent="0.25">
      <c r="A12" s="31"/>
      <c r="B12" s="15" t="s">
        <v>10</v>
      </c>
      <c r="C12" s="39"/>
      <c r="D12" s="35">
        <f>+D9+D10+D11</f>
        <v>7537993</v>
      </c>
      <c r="E12" s="36">
        <f>+E9+E10+E11</f>
        <v>8734400</v>
      </c>
    </row>
    <row r="13" spans="1:5" s="30" customFormat="1" ht="15" x14ac:dyDescent="0.25">
      <c r="A13" s="31">
        <v>3</v>
      </c>
      <c r="B13" s="15" t="s">
        <v>56</v>
      </c>
      <c r="C13" s="39"/>
      <c r="D13" s="40"/>
      <c r="E13" s="41"/>
    </row>
    <row r="14" spans="1:5" s="30" customFormat="1" ht="21" x14ac:dyDescent="0.5">
      <c r="A14" s="227" t="s">
        <v>7</v>
      </c>
      <c r="B14" s="228" t="s">
        <v>57</v>
      </c>
      <c r="C14" s="39"/>
      <c r="D14" s="40">
        <v>34672968</v>
      </c>
      <c r="E14" s="41">
        <v>18580284</v>
      </c>
    </row>
    <row r="15" spans="1:5" s="30" customFormat="1" ht="21" x14ac:dyDescent="0.5">
      <c r="A15" s="227" t="s">
        <v>9</v>
      </c>
      <c r="B15" s="228" t="s">
        <v>58</v>
      </c>
      <c r="C15" s="39"/>
      <c r="D15" s="40">
        <v>161574</v>
      </c>
      <c r="E15" s="41">
        <v>250521</v>
      </c>
    </row>
    <row r="16" spans="1:5" s="30" customFormat="1" ht="15.75" customHeight="1" x14ac:dyDescent="0.5">
      <c r="A16" s="227" t="s">
        <v>12</v>
      </c>
      <c r="B16" s="228" t="s">
        <v>59</v>
      </c>
      <c r="C16" s="39"/>
      <c r="D16" s="40">
        <v>57361</v>
      </c>
      <c r="E16" s="41">
        <v>62046</v>
      </c>
    </row>
    <row r="17" spans="1:5" s="30" customFormat="1" ht="16.5" customHeight="1" x14ac:dyDescent="0.5">
      <c r="A17" s="227" t="s">
        <v>13</v>
      </c>
      <c r="B17" s="228" t="s">
        <v>229</v>
      </c>
      <c r="C17" s="39"/>
      <c r="D17" s="40">
        <v>49939</v>
      </c>
      <c r="E17" s="41">
        <v>235982</v>
      </c>
    </row>
    <row r="18" spans="1:5" s="30" customFormat="1" ht="16.5" customHeight="1" x14ac:dyDescent="0.5">
      <c r="A18" s="227" t="s">
        <v>21</v>
      </c>
      <c r="B18" s="228" t="s">
        <v>60</v>
      </c>
      <c r="C18" s="39"/>
      <c r="D18" s="40"/>
      <c r="E18" s="41"/>
    </row>
    <row r="19" spans="1:5" s="30" customFormat="1" ht="15" x14ac:dyDescent="0.25">
      <c r="A19" s="31"/>
      <c r="B19" s="15" t="s">
        <v>15</v>
      </c>
      <c r="C19" s="39"/>
      <c r="D19" s="35">
        <f>D14+D15+D16+D17+D18</f>
        <v>34941842</v>
      </c>
      <c r="E19" s="36">
        <f>E14+E15+E16+E17+E18</f>
        <v>19128833</v>
      </c>
    </row>
    <row r="20" spans="1:5" s="30" customFormat="1" ht="15" x14ac:dyDescent="0.25">
      <c r="A20" s="31">
        <v>4</v>
      </c>
      <c r="B20" s="15" t="s">
        <v>61</v>
      </c>
      <c r="C20" s="39"/>
      <c r="D20" s="40"/>
      <c r="E20" s="41"/>
    </row>
    <row r="21" spans="1:5" s="30" customFormat="1" ht="15" x14ac:dyDescent="0.25">
      <c r="A21" s="31">
        <v>5</v>
      </c>
      <c r="B21" s="15" t="s">
        <v>62</v>
      </c>
      <c r="C21" s="39"/>
      <c r="D21" s="40"/>
      <c r="E21" s="41"/>
    </row>
    <row r="22" spans="1:5" s="37" customFormat="1" ht="15.75" x14ac:dyDescent="0.25">
      <c r="A22" s="34"/>
      <c r="B22" s="152" t="s">
        <v>63</v>
      </c>
      <c r="C22" s="33"/>
      <c r="D22" s="35">
        <f>+D12+D19+D20+D21+D7+D8</f>
        <v>42479835</v>
      </c>
      <c r="E22" s="36">
        <f>+E12+E19+E20+E21+E7+E8</f>
        <v>27863233</v>
      </c>
    </row>
    <row r="23" spans="1:5" s="30" customFormat="1" ht="9.75" customHeight="1" x14ac:dyDescent="0.2">
      <c r="A23" s="31"/>
      <c r="B23" s="38"/>
      <c r="C23" s="39"/>
      <c r="D23" s="40"/>
      <c r="E23" s="41"/>
    </row>
    <row r="24" spans="1:5" s="37" customFormat="1" ht="15.75" x14ac:dyDescent="0.25">
      <c r="A24" s="34" t="s">
        <v>27</v>
      </c>
      <c r="B24" s="152" t="s">
        <v>64</v>
      </c>
      <c r="C24" s="21"/>
      <c r="D24" s="35"/>
      <c r="E24" s="36"/>
    </row>
    <row r="25" spans="1:5" s="30" customFormat="1" ht="15" x14ac:dyDescent="0.25">
      <c r="A25" s="31">
        <v>1</v>
      </c>
      <c r="B25" s="15" t="s">
        <v>65</v>
      </c>
      <c r="C25" s="39"/>
      <c r="D25" s="40">
        <v>500813600</v>
      </c>
      <c r="E25" s="41"/>
    </row>
    <row r="26" spans="1:5" s="30" customFormat="1" ht="16.5" customHeight="1" x14ac:dyDescent="0.5">
      <c r="A26" s="227" t="s">
        <v>7</v>
      </c>
      <c r="B26" s="228" t="s">
        <v>66</v>
      </c>
      <c r="C26" s="39"/>
      <c r="D26" s="40"/>
      <c r="E26" s="41"/>
    </row>
    <row r="27" spans="1:5" s="30" customFormat="1" ht="14.25" customHeight="1" x14ac:dyDescent="0.5">
      <c r="A27" s="227" t="s">
        <v>9</v>
      </c>
      <c r="B27" s="228" t="s">
        <v>67</v>
      </c>
      <c r="C27" s="39"/>
      <c r="D27" s="40"/>
      <c r="E27" s="41"/>
    </row>
    <row r="28" spans="1:5" s="30" customFormat="1" ht="12.75" customHeight="1" x14ac:dyDescent="0.25">
      <c r="A28" s="31"/>
      <c r="B28" s="15" t="s">
        <v>34</v>
      </c>
      <c r="C28" s="39"/>
      <c r="D28" s="35">
        <f>D25</f>
        <v>500813600</v>
      </c>
      <c r="E28" s="41"/>
    </row>
    <row r="29" spans="1:5" s="30" customFormat="1" ht="15" x14ac:dyDescent="0.25">
      <c r="A29" s="31">
        <v>2</v>
      </c>
      <c r="B29" s="15" t="s">
        <v>68</v>
      </c>
      <c r="C29" s="39"/>
      <c r="D29" s="40"/>
      <c r="E29" s="41"/>
    </row>
    <row r="30" spans="1:5" s="30" customFormat="1" ht="15" x14ac:dyDescent="0.25">
      <c r="A30" s="31">
        <v>3</v>
      </c>
      <c r="B30" s="15" t="s">
        <v>69</v>
      </c>
      <c r="C30" s="39"/>
      <c r="D30" s="40"/>
      <c r="E30" s="41"/>
    </row>
    <row r="31" spans="1:5" s="30" customFormat="1" ht="15" x14ac:dyDescent="0.25">
      <c r="A31" s="31">
        <v>4</v>
      </c>
      <c r="B31" s="15" t="s">
        <v>155</v>
      </c>
      <c r="C31" s="39"/>
      <c r="D31" s="40"/>
      <c r="E31" s="41"/>
    </row>
    <row r="32" spans="1:5" s="30" customFormat="1" ht="15" x14ac:dyDescent="0.25">
      <c r="A32" s="31"/>
      <c r="B32" s="32" t="s">
        <v>70</v>
      </c>
      <c r="C32" s="39"/>
      <c r="D32" s="40">
        <f>D28+D29+D30+D31</f>
        <v>500813600</v>
      </c>
      <c r="E32" s="41"/>
    </row>
    <row r="33" spans="1:10" s="37" customFormat="1" ht="15" x14ac:dyDescent="0.25">
      <c r="A33" s="155"/>
      <c r="B33" s="156" t="s">
        <v>71</v>
      </c>
      <c r="C33" s="157"/>
      <c r="D33" s="121">
        <f>D22+D32</f>
        <v>543293435</v>
      </c>
      <c r="E33" s="284">
        <f>+E22+E32</f>
        <v>27863233</v>
      </c>
    </row>
    <row r="34" spans="1:10" s="30" customFormat="1" ht="14.25" x14ac:dyDescent="0.2">
      <c r="A34" s="31"/>
      <c r="B34" s="38"/>
      <c r="C34" s="39"/>
      <c r="D34" s="40"/>
      <c r="E34" s="41"/>
    </row>
    <row r="35" spans="1:10" s="37" customFormat="1" ht="15" x14ac:dyDescent="0.25">
      <c r="A35" s="34" t="s">
        <v>72</v>
      </c>
      <c r="B35" s="32" t="s">
        <v>73</v>
      </c>
      <c r="C35" s="21"/>
      <c r="D35" s="35"/>
      <c r="E35" s="36"/>
    </row>
    <row r="36" spans="1:10" s="45" customFormat="1" ht="30" x14ac:dyDescent="0.2">
      <c r="A36" s="42">
        <v>1</v>
      </c>
      <c r="B36" s="153" t="s">
        <v>74</v>
      </c>
      <c r="C36" s="43"/>
      <c r="D36" s="44"/>
      <c r="E36" s="296"/>
    </row>
    <row r="37" spans="1:10" s="45" customFormat="1" ht="29.25" customHeight="1" x14ac:dyDescent="0.2">
      <c r="A37" s="42">
        <v>2</v>
      </c>
      <c r="B37" s="153" t="s">
        <v>75</v>
      </c>
      <c r="C37" s="46"/>
      <c r="D37" s="44"/>
      <c r="E37" s="296"/>
    </row>
    <row r="38" spans="1:10" s="30" customFormat="1" ht="15" x14ac:dyDescent="0.25">
      <c r="A38" s="31">
        <v>3</v>
      </c>
      <c r="B38" s="15" t="s">
        <v>76</v>
      </c>
      <c r="C38" s="21"/>
      <c r="D38" s="40">
        <v>100000</v>
      </c>
      <c r="E38" s="41">
        <v>100000</v>
      </c>
    </row>
    <row r="39" spans="1:10" s="30" customFormat="1" ht="15" x14ac:dyDescent="0.25">
      <c r="A39" s="31">
        <v>4</v>
      </c>
      <c r="B39" s="15" t="s">
        <v>77</v>
      </c>
      <c r="C39" s="21"/>
      <c r="D39" s="40"/>
      <c r="E39" s="41"/>
    </row>
    <row r="40" spans="1:10" s="30" customFormat="1" ht="15" x14ac:dyDescent="0.25">
      <c r="A40" s="31">
        <v>5</v>
      </c>
      <c r="B40" s="15" t="s">
        <v>78</v>
      </c>
      <c r="C40" s="21"/>
      <c r="D40" s="40"/>
      <c r="E40" s="41"/>
    </row>
    <row r="41" spans="1:10" s="30" customFormat="1" ht="15" x14ac:dyDescent="0.25">
      <c r="A41" s="31">
        <v>6</v>
      </c>
      <c r="B41" s="15" t="s">
        <v>79</v>
      </c>
      <c r="C41" s="21"/>
      <c r="D41" s="40"/>
      <c r="E41" s="41"/>
    </row>
    <row r="42" spans="1:10" s="30" customFormat="1" ht="15.75" thickBot="1" x14ac:dyDescent="0.3">
      <c r="A42" s="31">
        <v>7</v>
      </c>
      <c r="B42" s="15" t="s">
        <v>80</v>
      </c>
      <c r="C42" s="21"/>
      <c r="D42" s="40"/>
      <c r="E42" s="41"/>
      <c r="J42" s="190"/>
    </row>
    <row r="43" spans="1:10" s="30" customFormat="1" ht="15.75" thickTop="1" x14ac:dyDescent="0.25">
      <c r="A43" s="31">
        <v>8</v>
      </c>
      <c r="B43" s="15" t="s">
        <v>81</v>
      </c>
      <c r="C43" s="21"/>
      <c r="D43" s="40"/>
      <c r="E43" s="41"/>
    </row>
    <row r="44" spans="1:10" s="30" customFormat="1" ht="15" x14ac:dyDescent="0.25">
      <c r="A44" s="31">
        <v>9</v>
      </c>
      <c r="B44" s="15" t="s">
        <v>82</v>
      </c>
      <c r="C44" s="21"/>
      <c r="D44" s="183">
        <v>2041946</v>
      </c>
      <c r="E44" s="297">
        <v>-81890</v>
      </c>
    </row>
    <row r="45" spans="1:10" s="30" customFormat="1" ht="15" x14ac:dyDescent="0.25">
      <c r="A45" s="154">
        <v>10</v>
      </c>
      <c r="B45" s="181" t="s">
        <v>83</v>
      </c>
      <c r="C45" s="182"/>
      <c r="D45" s="260">
        <f>'Te ardhura+shpenzime'!D32</f>
        <v>3239452.8</v>
      </c>
      <c r="E45" s="298">
        <v>2123836</v>
      </c>
    </row>
    <row r="46" spans="1:10" s="37" customFormat="1" ht="18" customHeight="1" x14ac:dyDescent="0.25">
      <c r="A46" s="191"/>
      <c r="B46" s="184" t="s">
        <v>84</v>
      </c>
      <c r="C46" s="185"/>
      <c r="D46" s="186">
        <f>SUM(D36:D45)</f>
        <v>5381398.7999999998</v>
      </c>
      <c r="E46" s="299">
        <f>SUM(E36:E45)</f>
        <v>2141946</v>
      </c>
    </row>
    <row r="47" spans="1:10" s="37" customFormat="1" ht="12" customHeight="1" x14ac:dyDescent="0.25">
      <c r="A47" s="192"/>
      <c r="B47" s="193"/>
      <c r="C47" s="194"/>
      <c r="D47" s="197"/>
      <c r="E47" s="189"/>
    </row>
    <row r="48" spans="1:10" s="37" customFormat="1" ht="17.25" customHeight="1" thickBot="1" x14ac:dyDescent="0.3">
      <c r="A48" s="188"/>
      <c r="B48" s="187" t="s">
        <v>85</v>
      </c>
      <c r="C48" s="195"/>
      <c r="D48" s="198">
        <f>+D33+D46</f>
        <v>548674833.79999995</v>
      </c>
      <c r="E48" s="196">
        <f>E22+E46</f>
        <v>30005179</v>
      </c>
    </row>
    <row r="49" spans="2:2" ht="13.5" thickTop="1" x14ac:dyDescent="0.2"/>
    <row r="50" spans="2:2" ht="17.25" x14ac:dyDescent="0.3">
      <c r="B50" s="229" t="s">
        <v>159</v>
      </c>
    </row>
    <row r="51" spans="2:2" x14ac:dyDescent="0.2">
      <c r="B51" s="176"/>
    </row>
    <row r="52" spans="2:2" ht="15.75" x14ac:dyDescent="0.35">
      <c r="B52" s="230" t="s">
        <v>219</v>
      </c>
    </row>
  </sheetData>
  <phoneticPr fontId="2" type="noConversion"/>
  <pageMargins left="0.75" right="0.25" top="0.75" bottom="0" header="0.75" footer="0"/>
  <pageSetup scale="85"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19" workbookViewId="0">
      <selection activeCell="D28" sqref="D28"/>
    </sheetView>
  </sheetViews>
  <sheetFormatPr defaultRowHeight="12.75" x14ac:dyDescent="0.2"/>
  <cols>
    <col min="1" max="1" width="5.85546875" customWidth="1"/>
    <col min="2" max="2" width="50.140625" customWidth="1"/>
    <col min="3" max="3" width="10" customWidth="1"/>
    <col min="4" max="4" width="16.7109375" customWidth="1"/>
    <col min="5" max="5" width="16.140625" customWidth="1"/>
  </cols>
  <sheetData>
    <row r="1" spans="1:5" s="2" customFormat="1" ht="15.75" x14ac:dyDescent="0.25">
      <c r="A1" s="1" t="s">
        <v>220</v>
      </c>
      <c r="D1" s="3"/>
      <c r="E1" s="3"/>
    </row>
    <row r="2" spans="1:5" s="2" customFormat="1" ht="15.75" x14ac:dyDescent="0.25">
      <c r="A2" s="1"/>
      <c r="D2" s="3"/>
      <c r="E2" s="3"/>
    </row>
    <row r="3" spans="1:5" s="2" customFormat="1" ht="15.75" x14ac:dyDescent="0.25">
      <c r="B3" s="2" t="s">
        <v>86</v>
      </c>
    </row>
    <row r="4" spans="1:5" s="2" customFormat="1" ht="15.75" x14ac:dyDescent="0.25">
      <c r="B4" s="162" t="s">
        <v>251</v>
      </c>
    </row>
    <row r="5" spans="1:5" s="2" customFormat="1" ht="15.75" x14ac:dyDescent="0.25"/>
    <row r="6" spans="1:5" s="2" customFormat="1" ht="16.5" thickBot="1" x14ac:dyDescent="0.3">
      <c r="E6" s="3" t="s">
        <v>0</v>
      </c>
    </row>
    <row r="7" spans="1:5" s="22" customFormat="1" ht="24.75" customHeight="1" thickTop="1" x14ac:dyDescent="0.25">
      <c r="A7" s="48" t="s">
        <v>87</v>
      </c>
      <c r="B7" s="10" t="s">
        <v>88</v>
      </c>
      <c r="C7" s="10"/>
      <c r="D7" s="49" t="s">
        <v>249</v>
      </c>
      <c r="E7" s="50" t="s">
        <v>227</v>
      </c>
    </row>
    <row r="8" spans="1:5" s="13" customFormat="1" ht="11.25" customHeight="1" x14ac:dyDescent="0.2">
      <c r="A8" s="23"/>
      <c r="B8" s="20"/>
      <c r="C8" s="20"/>
      <c r="D8" s="40"/>
      <c r="E8" s="41"/>
    </row>
    <row r="9" spans="1:5" s="22" customFormat="1" ht="21.75" customHeight="1" x14ac:dyDescent="0.25">
      <c r="A9" s="19">
        <v>1</v>
      </c>
      <c r="B9" s="15" t="s">
        <v>89</v>
      </c>
      <c r="C9" s="21"/>
      <c r="D9" s="35">
        <f>19630210+2950000</f>
        <v>22580210</v>
      </c>
      <c r="E9" s="36">
        <v>17149200</v>
      </c>
    </row>
    <row r="10" spans="1:5" s="22" customFormat="1" ht="18.75" customHeight="1" x14ac:dyDescent="0.25">
      <c r="A10" s="19">
        <v>2</v>
      </c>
      <c r="B10" s="15" t="s">
        <v>90</v>
      </c>
      <c r="C10" s="15"/>
      <c r="D10" s="35">
        <v>452108176</v>
      </c>
      <c r="E10" s="36">
        <v>7792550</v>
      </c>
    </row>
    <row r="11" spans="1:5" s="53" customFormat="1" ht="27" customHeight="1" x14ac:dyDescent="0.2">
      <c r="A11" s="54">
        <v>3</v>
      </c>
      <c r="B11" s="55" t="s">
        <v>91</v>
      </c>
      <c r="C11" s="117"/>
      <c r="D11" s="52"/>
      <c r="E11" s="288"/>
    </row>
    <row r="12" spans="1:5" s="13" customFormat="1" ht="24.75" customHeight="1" x14ac:dyDescent="0.25">
      <c r="A12" s="19">
        <v>4</v>
      </c>
      <c r="B12" s="15" t="s">
        <v>92</v>
      </c>
      <c r="C12" s="117"/>
      <c r="D12" s="35">
        <v>262243442</v>
      </c>
      <c r="E12" s="36">
        <v>10964259</v>
      </c>
    </row>
    <row r="13" spans="1:5" s="13" customFormat="1" ht="19.5" customHeight="1" x14ac:dyDescent="0.25">
      <c r="A13" s="19">
        <v>5</v>
      </c>
      <c r="B13" s="15" t="s">
        <v>93</v>
      </c>
      <c r="C13" s="117"/>
      <c r="D13" s="35">
        <f>D14+D16+D15</f>
        <v>3177879</v>
      </c>
      <c r="E13" s="36">
        <f>E14+E16+E15</f>
        <v>2807553</v>
      </c>
    </row>
    <row r="14" spans="1:5" s="13" customFormat="1" ht="21.75" customHeight="1" x14ac:dyDescent="0.5">
      <c r="A14" s="227">
        <v>5.0999999999999996</v>
      </c>
      <c r="B14" s="231" t="s">
        <v>94</v>
      </c>
      <c r="C14" s="20"/>
      <c r="D14" s="40">
        <v>2774634</v>
      </c>
      <c r="E14" s="41">
        <v>2414426</v>
      </c>
    </row>
    <row r="15" spans="1:5" s="13" customFormat="1" ht="19.5" customHeight="1" x14ac:dyDescent="0.5">
      <c r="A15" s="227">
        <v>5.2</v>
      </c>
      <c r="B15" s="231" t="s">
        <v>95</v>
      </c>
      <c r="C15" s="20"/>
      <c r="D15" s="40"/>
      <c r="E15" s="41">
        <v>30000</v>
      </c>
    </row>
    <row r="16" spans="1:5" s="53" customFormat="1" ht="33.75" customHeight="1" x14ac:dyDescent="0.2">
      <c r="A16" s="232">
        <v>5.3</v>
      </c>
      <c r="B16" s="233" t="s">
        <v>96</v>
      </c>
      <c r="C16" s="51"/>
      <c r="D16" s="52">
        <v>403245</v>
      </c>
      <c r="E16" s="288">
        <v>363127</v>
      </c>
    </row>
    <row r="17" spans="1:5" s="13" customFormat="1" ht="19.5" customHeight="1" x14ac:dyDescent="0.25">
      <c r="A17" s="19">
        <v>6</v>
      </c>
      <c r="B17" s="15" t="s">
        <v>97</v>
      </c>
      <c r="C17" s="117"/>
      <c r="D17" s="35">
        <v>1404035</v>
      </c>
      <c r="E17" s="36">
        <v>2650000</v>
      </c>
    </row>
    <row r="18" spans="1:5" s="13" customFormat="1" ht="21" customHeight="1" x14ac:dyDescent="0.25">
      <c r="A18" s="19">
        <v>7</v>
      </c>
      <c r="B18" s="15" t="s">
        <v>98</v>
      </c>
      <c r="C18" s="117"/>
      <c r="D18" s="35">
        <v>203706298</v>
      </c>
      <c r="E18" s="36">
        <v>6126642</v>
      </c>
    </row>
    <row r="19" spans="1:5" s="13" customFormat="1" ht="18" customHeight="1" x14ac:dyDescent="0.25">
      <c r="A19" s="19">
        <v>8</v>
      </c>
      <c r="B19" s="15" t="s">
        <v>99</v>
      </c>
      <c r="C19" s="117"/>
      <c r="D19" s="40"/>
      <c r="E19" s="41"/>
    </row>
    <row r="20" spans="1:5" s="13" customFormat="1" ht="24.75" customHeight="1" x14ac:dyDescent="0.25">
      <c r="A20" s="122">
        <v>9</v>
      </c>
      <c r="B20" s="120" t="s">
        <v>156</v>
      </c>
      <c r="C20" s="164"/>
      <c r="D20" s="121">
        <f>D12+D13+D17+D18+D11</f>
        <v>470531654</v>
      </c>
      <c r="E20" s="284">
        <f>E12+E13+E17+E18+E11</f>
        <v>22548454</v>
      </c>
    </row>
    <row r="21" spans="1:5" s="57" customFormat="1" ht="28.5" customHeight="1" x14ac:dyDescent="0.2">
      <c r="A21" s="54">
        <v>10</v>
      </c>
      <c r="B21" s="55" t="s">
        <v>100</v>
      </c>
      <c r="C21" s="117"/>
      <c r="D21" s="56">
        <f>D9+D10-D20</f>
        <v>4156732</v>
      </c>
      <c r="E21" s="289">
        <f>E9+E10-E20</f>
        <v>2393296</v>
      </c>
    </row>
    <row r="22" spans="1:5" s="53" customFormat="1" ht="29.25" customHeight="1" x14ac:dyDescent="0.2">
      <c r="A22" s="54">
        <v>11</v>
      </c>
      <c r="B22" s="55" t="s">
        <v>101</v>
      </c>
      <c r="C22" s="117"/>
      <c r="D22" s="52"/>
      <c r="E22" s="288"/>
    </row>
    <row r="23" spans="1:5" s="53" customFormat="1" ht="30.75" customHeight="1" x14ac:dyDescent="0.2">
      <c r="A23" s="54">
        <v>12</v>
      </c>
      <c r="B23" s="55" t="s">
        <v>102</v>
      </c>
      <c r="C23" s="117"/>
      <c r="D23" s="52"/>
      <c r="E23" s="288"/>
    </row>
    <row r="24" spans="1:5" s="13" customFormat="1" ht="21" customHeight="1" x14ac:dyDescent="0.25">
      <c r="A24" s="19">
        <v>13</v>
      </c>
      <c r="B24" s="15" t="s">
        <v>103</v>
      </c>
      <c r="C24" s="117"/>
      <c r="D24" s="40"/>
      <c r="E24" s="41"/>
    </row>
    <row r="25" spans="1:5" s="13" customFormat="1" ht="33.75" customHeight="1" x14ac:dyDescent="0.5">
      <c r="A25" s="227">
        <v>13.1</v>
      </c>
      <c r="B25" s="233" t="s">
        <v>104</v>
      </c>
      <c r="C25" s="117"/>
      <c r="D25" s="40"/>
      <c r="E25" s="41"/>
    </row>
    <row r="26" spans="1:5" s="13" customFormat="1" ht="21.75" customHeight="1" x14ac:dyDescent="0.5">
      <c r="A26" s="227">
        <v>13.2</v>
      </c>
      <c r="B26" s="231" t="s">
        <v>105</v>
      </c>
      <c r="C26" s="117"/>
      <c r="D26" s="40">
        <v>-513196</v>
      </c>
      <c r="E26" s="41">
        <v>-34418</v>
      </c>
    </row>
    <row r="27" spans="1:5" s="13" customFormat="1" ht="21" customHeight="1" x14ac:dyDescent="0.5">
      <c r="A27" s="227">
        <v>13.3</v>
      </c>
      <c r="B27" s="231" t="s">
        <v>106</v>
      </c>
      <c r="C27" s="117"/>
      <c r="D27" s="40">
        <v>-44144</v>
      </c>
      <c r="E27" s="41"/>
    </row>
    <row r="28" spans="1:5" s="13" customFormat="1" ht="21.75" customHeight="1" x14ac:dyDescent="0.5">
      <c r="A28" s="227">
        <v>13.4</v>
      </c>
      <c r="B28" s="231" t="s">
        <v>107</v>
      </c>
      <c r="C28" s="117"/>
      <c r="D28" s="40"/>
      <c r="E28" s="41">
        <v>940</v>
      </c>
    </row>
    <row r="29" spans="1:5" s="57" customFormat="1" ht="30" customHeight="1" x14ac:dyDescent="0.2">
      <c r="A29" s="165">
        <v>14</v>
      </c>
      <c r="B29" s="166" t="s">
        <v>157</v>
      </c>
      <c r="C29" s="163"/>
      <c r="D29" s="167">
        <f>SUM(D25:D28)</f>
        <v>-557340</v>
      </c>
      <c r="E29" s="290">
        <f>SUM(E25:E28)</f>
        <v>-33478</v>
      </c>
    </row>
    <row r="30" spans="1:5" s="22" customFormat="1" ht="18" customHeight="1" x14ac:dyDescent="0.25">
      <c r="A30" s="19">
        <v>15</v>
      </c>
      <c r="B30" s="15" t="s">
        <v>158</v>
      </c>
      <c r="C30" s="117"/>
      <c r="D30" s="35">
        <f>D21+D29</f>
        <v>3599392</v>
      </c>
      <c r="E30" s="36">
        <f>E21+E29</f>
        <v>2359818</v>
      </c>
    </row>
    <row r="31" spans="1:5" s="13" customFormat="1" ht="17.25" customHeight="1" x14ac:dyDescent="0.25">
      <c r="A31" s="19">
        <v>16</v>
      </c>
      <c r="B31" s="15" t="s">
        <v>108</v>
      </c>
      <c r="C31" s="117"/>
      <c r="D31" s="35">
        <f>D30*10%</f>
        <v>359939.2</v>
      </c>
      <c r="E31" s="36">
        <f>E30*10%</f>
        <v>235981.80000000002</v>
      </c>
    </row>
    <row r="32" spans="1:5" s="22" customFormat="1" ht="23.25" customHeight="1" thickBot="1" x14ac:dyDescent="0.3">
      <c r="A32" s="291">
        <v>17</v>
      </c>
      <c r="B32" s="292" t="s">
        <v>109</v>
      </c>
      <c r="C32" s="293"/>
      <c r="D32" s="294">
        <f>D30-D31</f>
        <v>3239452.8</v>
      </c>
      <c r="E32" s="295">
        <f>E30-E31</f>
        <v>2123836.2000000002</v>
      </c>
    </row>
    <row r="33" spans="2:2" s="13" customFormat="1" ht="15" thickTop="1" x14ac:dyDescent="0.2"/>
    <row r="35" spans="2:2" ht="17.25" x14ac:dyDescent="0.3">
      <c r="B35" s="229" t="s">
        <v>159</v>
      </c>
    </row>
    <row r="36" spans="2:2" x14ac:dyDescent="0.2">
      <c r="B36" s="176"/>
    </row>
    <row r="37" spans="2:2" ht="15.75" x14ac:dyDescent="0.35">
      <c r="B37" s="230" t="s">
        <v>219</v>
      </c>
    </row>
  </sheetData>
  <phoneticPr fontId="2" type="noConversion"/>
  <printOptions verticalCentered="1"/>
  <pageMargins left="0.48" right="0.82" top="0" bottom="0" header="0" footer="0"/>
  <pageSetup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topLeftCell="A10" workbookViewId="0">
      <selection activeCell="D18" sqref="D18"/>
    </sheetView>
  </sheetViews>
  <sheetFormatPr defaultRowHeight="12.75" x14ac:dyDescent="0.2"/>
  <cols>
    <col min="1" max="1" width="34.140625" customWidth="1"/>
    <col min="2" max="2" width="11.5703125" customWidth="1"/>
    <col min="3" max="3" width="12.28515625" customWidth="1"/>
    <col min="4" max="4" width="12.5703125" customWidth="1"/>
    <col min="5" max="5" width="11.28515625" bestFit="1" customWidth="1"/>
    <col min="6" max="6" width="12" style="58" customWidth="1"/>
    <col min="7" max="7" width="12.7109375" customWidth="1"/>
    <col min="8" max="8" width="10.28515625" customWidth="1"/>
    <col min="9" max="9" width="8.7109375" style="58" customWidth="1"/>
    <col min="10" max="10" width="10.42578125" customWidth="1"/>
    <col min="11" max="11" width="15.5703125" customWidth="1"/>
  </cols>
  <sheetData>
    <row r="1" spans="1:11" s="59" customFormat="1" x14ac:dyDescent="0.2"/>
    <row r="2" spans="1:11" s="60" customFormat="1" x14ac:dyDescent="0.2"/>
    <row r="3" spans="1:11" ht="17.25" customHeight="1" x14ac:dyDescent="0.25">
      <c r="A3" s="308" t="s">
        <v>226</v>
      </c>
      <c r="B3" s="308"/>
      <c r="C3" s="308"/>
      <c r="D3" s="308"/>
      <c r="E3" s="308"/>
      <c r="F3" s="308"/>
      <c r="G3" s="308"/>
      <c r="H3" s="308"/>
      <c r="I3" s="308"/>
      <c r="J3" s="308"/>
      <c r="K3" s="308"/>
    </row>
    <row r="4" spans="1:11" ht="4.5" customHeight="1" x14ac:dyDescent="0.25">
      <c r="A4" s="238"/>
      <c r="B4" s="238"/>
      <c r="C4" s="238"/>
      <c r="D4" s="238"/>
      <c r="E4" s="238"/>
      <c r="F4" s="238"/>
      <c r="G4" s="238"/>
      <c r="H4" s="238"/>
      <c r="I4" s="238"/>
      <c r="J4" s="238"/>
      <c r="K4" s="238"/>
    </row>
    <row r="5" spans="1:11" ht="24.75" customHeight="1" x14ac:dyDescent="0.2">
      <c r="A5" s="239"/>
      <c r="B5" s="309" t="s">
        <v>186</v>
      </c>
      <c r="C5" s="311" t="s">
        <v>187</v>
      </c>
      <c r="D5" s="312"/>
      <c r="E5" s="312"/>
      <c r="F5" s="312"/>
      <c r="G5" s="313"/>
      <c r="H5" s="311" t="s">
        <v>188</v>
      </c>
      <c r="I5" s="312"/>
      <c r="J5" s="313"/>
      <c r="K5" s="309" t="s">
        <v>189</v>
      </c>
    </row>
    <row r="6" spans="1:11" ht="62.25" customHeight="1" x14ac:dyDescent="0.2">
      <c r="A6" s="241"/>
      <c r="B6" s="310"/>
      <c r="C6" s="240" t="s">
        <v>190</v>
      </c>
      <c r="D6" s="240" t="s">
        <v>257</v>
      </c>
      <c r="E6" s="240" t="s">
        <v>191</v>
      </c>
      <c r="F6" s="242" t="s">
        <v>192</v>
      </c>
      <c r="G6" s="243" t="s">
        <v>193</v>
      </c>
      <c r="H6" s="240" t="s">
        <v>194</v>
      </c>
      <c r="I6" s="240" t="s">
        <v>195</v>
      </c>
      <c r="J6" s="240" t="s">
        <v>193</v>
      </c>
      <c r="K6" s="310"/>
    </row>
    <row r="7" spans="1:11" ht="21" customHeight="1" x14ac:dyDescent="0.2">
      <c r="A7" s="244" t="s">
        <v>196</v>
      </c>
      <c r="B7" s="245">
        <v>0</v>
      </c>
      <c r="C7" s="245">
        <v>0</v>
      </c>
      <c r="D7" s="246"/>
      <c r="E7" s="245"/>
      <c r="F7" s="245"/>
      <c r="G7" s="246"/>
      <c r="H7" s="245"/>
      <c r="I7" s="245"/>
      <c r="J7" s="245"/>
      <c r="K7" s="246">
        <f>B7+G7-J7</f>
        <v>0</v>
      </c>
    </row>
    <row r="8" spans="1:11" ht="15" customHeight="1" x14ac:dyDescent="0.2">
      <c r="A8" s="178" t="s">
        <v>197</v>
      </c>
      <c r="B8" s="245"/>
      <c r="C8" s="245"/>
      <c r="D8" s="245"/>
      <c r="E8" s="245"/>
      <c r="F8" s="245"/>
      <c r="G8" s="245"/>
      <c r="H8" s="245"/>
      <c r="I8" s="245"/>
      <c r="J8" s="245"/>
      <c r="K8" s="245"/>
    </row>
    <row r="9" spans="1:11" ht="28.5" customHeight="1" x14ac:dyDescent="0.2">
      <c r="A9" s="247" t="s">
        <v>198</v>
      </c>
      <c r="B9" s="248"/>
      <c r="C9" s="248"/>
      <c r="D9" s="248"/>
      <c r="E9" s="248"/>
      <c r="F9" s="248"/>
      <c r="G9" s="248"/>
      <c r="H9" s="248"/>
      <c r="I9" s="248"/>
      <c r="J9" s="248"/>
      <c r="K9" s="248"/>
    </row>
    <row r="10" spans="1:11" ht="30.75" customHeight="1" x14ac:dyDescent="0.2">
      <c r="A10" s="249" t="s">
        <v>199</v>
      </c>
      <c r="B10" s="248"/>
      <c r="C10" s="248"/>
      <c r="D10" s="248"/>
      <c r="E10" s="248"/>
      <c r="F10" s="248"/>
      <c r="G10" s="248"/>
      <c r="H10" s="248"/>
      <c r="I10" s="248"/>
      <c r="J10" s="248"/>
      <c r="K10" s="248"/>
    </row>
    <row r="11" spans="1:11" ht="15.75" customHeight="1" x14ac:dyDescent="0.2">
      <c r="A11" s="178" t="s">
        <v>200</v>
      </c>
      <c r="B11" s="245"/>
      <c r="C11" s="245"/>
      <c r="D11" s="245"/>
      <c r="E11" s="245"/>
      <c r="F11" s="245"/>
      <c r="G11" s="245"/>
      <c r="H11" s="245"/>
      <c r="I11" s="245"/>
      <c r="J11" s="245"/>
      <c r="K11" s="245"/>
    </row>
    <row r="12" spans="1:11" ht="16.5" customHeight="1" x14ac:dyDescent="0.2">
      <c r="A12" s="178" t="s">
        <v>201</v>
      </c>
      <c r="B12" s="245"/>
      <c r="C12" s="245"/>
      <c r="D12" s="245"/>
      <c r="E12" s="245"/>
      <c r="F12" s="245"/>
      <c r="G12" s="245"/>
      <c r="H12" s="245"/>
      <c r="I12" s="245"/>
      <c r="J12" s="245"/>
      <c r="K12" s="245"/>
    </row>
    <row r="13" spans="1:11" ht="19.5" customHeight="1" x14ac:dyDescent="0.2">
      <c r="A13" s="178" t="s">
        <v>202</v>
      </c>
      <c r="B13" s="245"/>
      <c r="C13" s="245"/>
      <c r="D13" s="245"/>
      <c r="E13" s="245"/>
      <c r="F13" s="245"/>
      <c r="G13" s="245"/>
      <c r="H13" s="245"/>
      <c r="I13" s="245"/>
      <c r="J13" s="245"/>
      <c r="K13" s="245"/>
    </row>
    <row r="14" spans="1:11" ht="16.5" customHeight="1" x14ac:dyDescent="0.2">
      <c r="A14" s="250" t="s">
        <v>203</v>
      </c>
      <c r="B14" s="251">
        <f>SUM(B15:B24)</f>
        <v>21572196</v>
      </c>
      <c r="C14" s="251">
        <f>SUM(C15:C24)</f>
        <v>452108176</v>
      </c>
      <c r="D14" s="251">
        <f>SUM(D15:D24)</f>
        <v>2778457</v>
      </c>
      <c r="E14" s="251">
        <f>SUM(E15:E24)</f>
        <v>0</v>
      </c>
      <c r="F14" s="251">
        <f>SUM(F15:F24)</f>
        <v>0</v>
      </c>
      <c r="G14" s="252">
        <f>SUM(C14:F14)</f>
        <v>454886633</v>
      </c>
      <c r="H14" s="251">
        <f>H18+H23</f>
        <v>2950000</v>
      </c>
      <c r="I14" s="251"/>
      <c r="J14" s="252">
        <f>J18+J23</f>
        <v>2950000</v>
      </c>
      <c r="K14" s="251">
        <f>B14+G14-J14</f>
        <v>473508829</v>
      </c>
    </row>
    <row r="15" spans="1:11" ht="15.75" customHeight="1" x14ac:dyDescent="0.2">
      <c r="A15" s="178" t="s">
        <v>204</v>
      </c>
      <c r="B15" s="253"/>
      <c r="C15" s="253"/>
      <c r="D15" s="253"/>
      <c r="E15" s="253"/>
      <c r="F15" s="253"/>
      <c r="G15" s="252">
        <f t="shared" ref="G15:G24" si="0">SUM(C15:F15)</f>
        <v>0</v>
      </c>
      <c r="H15" s="253"/>
      <c r="I15" s="253"/>
      <c r="J15" s="253"/>
      <c r="K15" s="253"/>
    </row>
    <row r="16" spans="1:11" ht="18.75" customHeight="1" x14ac:dyDescent="0.2">
      <c r="A16" s="178" t="s">
        <v>205</v>
      </c>
      <c r="B16" s="254">
        <v>0</v>
      </c>
      <c r="C16" s="253"/>
      <c r="D16" s="254"/>
      <c r="E16" s="253"/>
      <c r="F16" s="253"/>
      <c r="G16" s="252">
        <f t="shared" si="0"/>
        <v>0</v>
      </c>
      <c r="H16" s="253"/>
      <c r="I16" s="253"/>
      <c r="J16" s="253"/>
      <c r="K16" s="253">
        <f>B16+G16</f>
        <v>0</v>
      </c>
    </row>
    <row r="17" spans="1:11" ht="18" customHeight="1" x14ac:dyDescent="0.2">
      <c r="A17" s="178" t="s">
        <v>206</v>
      </c>
      <c r="B17" s="253"/>
      <c r="C17" s="253"/>
      <c r="D17" s="253"/>
      <c r="E17" s="253"/>
      <c r="F17" s="253"/>
      <c r="G17" s="252">
        <f t="shared" si="0"/>
        <v>0</v>
      </c>
      <c r="H17" s="253"/>
      <c r="I17" s="253"/>
      <c r="J17" s="253"/>
      <c r="K17" s="253">
        <f t="shared" ref="K17:K24" si="1">B17+G17</f>
        <v>0</v>
      </c>
    </row>
    <row r="18" spans="1:11" ht="15" customHeight="1" x14ac:dyDescent="0.2">
      <c r="A18" s="255" t="s">
        <v>207</v>
      </c>
      <c r="B18" s="253">
        <v>13250000</v>
      </c>
      <c r="C18" s="253"/>
      <c r="D18" s="253">
        <f>93830+72032+272000</f>
        <v>437862</v>
      </c>
      <c r="E18" s="253"/>
      <c r="F18" s="253"/>
      <c r="G18" s="252">
        <f t="shared" si="0"/>
        <v>437862</v>
      </c>
      <c r="H18" s="253">
        <v>2950000</v>
      </c>
      <c r="I18" s="253"/>
      <c r="J18" s="253">
        <f>SUM(H18:I18)</f>
        <v>2950000</v>
      </c>
      <c r="K18" s="253">
        <f>B18+G18-J18</f>
        <v>10737862</v>
      </c>
    </row>
    <row r="19" spans="1:11" ht="18" customHeight="1" x14ac:dyDescent="0.2">
      <c r="A19" s="224" t="s">
        <v>208</v>
      </c>
      <c r="B19" s="253">
        <v>0</v>
      </c>
      <c r="C19" s="253"/>
      <c r="D19" s="253">
        <v>1862592</v>
      </c>
      <c r="E19" s="253"/>
      <c r="F19" s="253"/>
      <c r="G19" s="252">
        <f t="shared" si="0"/>
        <v>1862592</v>
      </c>
      <c r="H19" s="253"/>
      <c r="I19" s="253"/>
      <c r="J19" s="253"/>
      <c r="K19" s="253">
        <f t="shared" si="1"/>
        <v>1862592</v>
      </c>
    </row>
    <row r="20" spans="1:11" ht="16.5" customHeight="1" x14ac:dyDescent="0.2">
      <c r="A20" s="178" t="s">
        <v>209</v>
      </c>
      <c r="B20" s="253">
        <v>529646</v>
      </c>
      <c r="C20" s="253"/>
      <c r="D20" s="253">
        <v>478003</v>
      </c>
      <c r="E20" s="253"/>
      <c r="F20" s="253"/>
      <c r="G20" s="252">
        <f t="shared" si="0"/>
        <v>478003</v>
      </c>
      <c r="H20" s="253"/>
      <c r="I20" s="253"/>
      <c r="J20" s="253"/>
      <c r="K20" s="253">
        <f t="shared" si="1"/>
        <v>1007649</v>
      </c>
    </row>
    <row r="21" spans="1:11" ht="16.5" customHeight="1" x14ac:dyDescent="0.2">
      <c r="A21" s="178" t="s">
        <v>210</v>
      </c>
      <c r="B21" s="253"/>
      <c r="C21" s="253"/>
      <c r="D21" s="253"/>
      <c r="E21" s="253"/>
      <c r="F21" s="253"/>
      <c r="G21" s="252">
        <f t="shared" si="0"/>
        <v>0</v>
      </c>
      <c r="H21" s="253"/>
      <c r="I21" s="253"/>
      <c r="J21" s="253"/>
      <c r="K21" s="253">
        <f t="shared" si="1"/>
        <v>0</v>
      </c>
    </row>
    <row r="22" spans="1:11" ht="15.75" customHeight="1" x14ac:dyDescent="0.2">
      <c r="A22" s="178" t="s">
        <v>211</v>
      </c>
      <c r="B22" s="253"/>
      <c r="C22" s="253"/>
      <c r="D22" s="253"/>
      <c r="E22" s="253"/>
      <c r="F22" s="253"/>
      <c r="G22" s="252">
        <f t="shared" si="0"/>
        <v>0</v>
      </c>
      <c r="H22" s="253"/>
      <c r="I22" s="253"/>
      <c r="J22" s="253"/>
      <c r="K22" s="253">
        <f t="shared" si="1"/>
        <v>0</v>
      </c>
    </row>
    <row r="23" spans="1:11" ht="15.75" customHeight="1" x14ac:dyDescent="0.2">
      <c r="A23" s="178" t="s">
        <v>212</v>
      </c>
      <c r="B23" s="253"/>
      <c r="C23" s="253"/>
      <c r="D23" s="253"/>
      <c r="E23" s="253"/>
      <c r="F23" s="253"/>
      <c r="G23" s="252">
        <f t="shared" si="0"/>
        <v>0</v>
      </c>
      <c r="H23" s="253"/>
      <c r="I23" s="253"/>
      <c r="J23" s="253"/>
      <c r="K23" s="253">
        <f t="shared" si="1"/>
        <v>0</v>
      </c>
    </row>
    <row r="24" spans="1:11" ht="17.25" customHeight="1" x14ac:dyDescent="0.2">
      <c r="A24" s="178" t="s">
        <v>213</v>
      </c>
      <c r="B24" s="253">
        <v>7792550</v>
      </c>
      <c r="C24" s="253">
        <v>452108176</v>
      </c>
      <c r="D24" s="253"/>
      <c r="E24" s="253"/>
      <c r="F24" s="253"/>
      <c r="G24" s="252">
        <f t="shared" si="0"/>
        <v>452108176</v>
      </c>
      <c r="H24" s="253"/>
      <c r="I24" s="253"/>
      <c r="J24" s="253"/>
      <c r="K24" s="253">
        <f t="shared" si="1"/>
        <v>459900726</v>
      </c>
    </row>
    <row r="25" spans="1:11" x14ac:dyDescent="0.2">
      <c r="A25" s="244" t="s">
        <v>214</v>
      </c>
      <c r="B25" s="256">
        <f>B7+B14</f>
        <v>21572196</v>
      </c>
      <c r="C25" s="256">
        <f t="shared" ref="C25:K25" si="2">C7+C14</f>
        <v>452108176</v>
      </c>
      <c r="D25" s="256">
        <f t="shared" si="2"/>
        <v>2778457</v>
      </c>
      <c r="E25" s="256">
        <f t="shared" si="2"/>
        <v>0</v>
      </c>
      <c r="F25" s="256">
        <f t="shared" si="2"/>
        <v>0</v>
      </c>
      <c r="G25" s="256">
        <f t="shared" si="2"/>
        <v>454886633</v>
      </c>
      <c r="H25" s="256">
        <f t="shared" si="2"/>
        <v>2950000</v>
      </c>
      <c r="I25" s="256">
        <f t="shared" si="2"/>
        <v>0</v>
      </c>
      <c r="J25" s="256">
        <f t="shared" si="2"/>
        <v>2950000</v>
      </c>
      <c r="K25" s="256">
        <f t="shared" si="2"/>
        <v>473508829</v>
      </c>
    </row>
    <row r="26" spans="1:11" x14ac:dyDescent="0.2">
      <c r="F26"/>
      <c r="I26"/>
    </row>
    <row r="27" spans="1:11" x14ac:dyDescent="0.2">
      <c r="F27"/>
      <c r="I27"/>
    </row>
    <row r="28" spans="1:11" x14ac:dyDescent="0.2">
      <c r="F28"/>
      <c r="I28"/>
    </row>
    <row r="29" spans="1:11" ht="17.25" x14ac:dyDescent="0.3">
      <c r="A29" s="257" t="s">
        <v>159</v>
      </c>
      <c r="F29"/>
      <c r="I29"/>
    </row>
    <row r="30" spans="1:11" x14ac:dyDescent="0.2">
      <c r="A30" s="258"/>
      <c r="C30" s="226"/>
      <c r="F30" s="226"/>
      <c r="I30"/>
    </row>
    <row r="31" spans="1:11" ht="15.75" x14ac:dyDescent="0.35">
      <c r="A31" s="259" t="s">
        <v>219</v>
      </c>
      <c r="C31" s="226"/>
      <c r="F31" s="226"/>
      <c r="I31"/>
    </row>
    <row r="32" spans="1:11" x14ac:dyDescent="0.2">
      <c r="C32" s="226"/>
      <c r="F32" s="226"/>
      <c r="I32"/>
    </row>
    <row r="33" spans="6:9" x14ac:dyDescent="0.2">
      <c r="F33"/>
      <c r="I33"/>
    </row>
  </sheetData>
  <mergeCells count="5">
    <mergeCell ref="A3:K3"/>
    <mergeCell ref="B5:B6"/>
    <mergeCell ref="C5:G5"/>
    <mergeCell ref="H5:J5"/>
    <mergeCell ref="K5:K6"/>
  </mergeCells>
  <phoneticPr fontId="2" type="noConversion"/>
  <pageMargins left="0.31" right="0.5" top="0.28999999999999998" bottom="0.41" header="0.5" footer="0.5"/>
  <pageSetup scale="80" orientation="landscape"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0"/>
  <sheetViews>
    <sheetView topLeftCell="A13" workbookViewId="0">
      <selection activeCell="C27" sqref="C27"/>
    </sheetView>
  </sheetViews>
  <sheetFormatPr defaultRowHeight="12.75" x14ac:dyDescent="0.2"/>
  <cols>
    <col min="1" max="1" width="4.85546875" customWidth="1"/>
    <col min="2" max="2" width="64.42578125" customWidth="1"/>
    <col min="3" max="3" width="20.7109375" customWidth="1"/>
    <col min="4" max="4" width="18.28515625" customWidth="1"/>
    <col min="5" max="5" width="8.28515625" customWidth="1"/>
    <col min="6" max="7" width="10.85546875" customWidth="1"/>
    <col min="8" max="8" width="11.42578125" customWidth="1"/>
    <col min="10" max="10" width="10.28515625" customWidth="1"/>
    <col min="11" max="11" width="11.28515625" customWidth="1"/>
  </cols>
  <sheetData>
    <row r="1" spans="1:5" s="2" customFormat="1" ht="15.75" x14ac:dyDescent="0.25">
      <c r="A1" s="1" t="s">
        <v>221</v>
      </c>
      <c r="D1" s="3"/>
      <c r="E1" s="3"/>
    </row>
    <row r="2" spans="1:5" s="7" customFormat="1" ht="15" x14ac:dyDescent="0.2"/>
    <row r="3" spans="1:5" s="2" customFormat="1" ht="15.75" x14ac:dyDescent="0.25">
      <c r="B3" s="2" t="s">
        <v>110</v>
      </c>
    </row>
    <row r="4" spans="1:5" s="2" customFormat="1" ht="15.75" x14ac:dyDescent="0.25">
      <c r="B4" s="2" t="s">
        <v>252</v>
      </c>
      <c r="C4" s="2" t="s">
        <v>111</v>
      </c>
    </row>
    <row r="5" spans="1:5" s="7" customFormat="1" ht="15.75" thickBot="1" x14ac:dyDescent="0.25">
      <c r="C5" s="61" t="s">
        <v>112</v>
      </c>
      <c r="D5" s="61"/>
    </row>
    <row r="6" spans="1:5" s="30" customFormat="1" ht="15.75" thickTop="1" x14ac:dyDescent="0.25">
      <c r="A6" s="62"/>
      <c r="B6" s="29" t="s">
        <v>113</v>
      </c>
      <c r="C6" s="49" t="s">
        <v>249</v>
      </c>
      <c r="D6" s="50" t="s">
        <v>227</v>
      </c>
    </row>
    <row r="7" spans="1:5" s="30" customFormat="1" ht="15" x14ac:dyDescent="0.25">
      <c r="A7" s="63"/>
      <c r="B7" s="64"/>
      <c r="C7" s="24"/>
      <c r="D7" s="25"/>
    </row>
    <row r="8" spans="1:5" s="37" customFormat="1" ht="15" x14ac:dyDescent="0.25">
      <c r="A8" s="65"/>
      <c r="B8" s="32" t="s">
        <v>114</v>
      </c>
      <c r="C8" s="35"/>
      <c r="D8" s="25"/>
    </row>
    <row r="9" spans="1:5" s="30" customFormat="1" ht="14.25" x14ac:dyDescent="0.2">
      <c r="A9" s="66"/>
      <c r="B9" s="38" t="s">
        <v>115</v>
      </c>
      <c r="C9" s="67">
        <v>23769680</v>
      </c>
      <c r="D9" s="287">
        <v>18963360</v>
      </c>
    </row>
    <row r="10" spans="1:5" s="70" customFormat="1" ht="14.25" x14ac:dyDescent="0.2">
      <c r="A10" s="68"/>
      <c r="B10" s="69" t="s">
        <v>116</v>
      </c>
      <c r="C10" s="24">
        <v>-517276013</v>
      </c>
      <c r="D10" s="25">
        <v>-16998220</v>
      </c>
    </row>
    <row r="11" spans="1:5" s="30" customFormat="1" ht="14.25" x14ac:dyDescent="0.2">
      <c r="A11" s="66"/>
      <c r="B11" s="71" t="s">
        <v>117</v>
      </c>
      <c r="C11" s="24"/>
      <c r="D11" s="25">
        <v>940</v>
      </c>
    </row>
    <row r="12" spans="1:5" s="30" customFormat="1" ht="14.25" x14ac:dyDescent="0.2">
      <c r="A12" s="66"/>
      <c r="B12" s="71" t="s">
        <v>231</v>
      </c>
      <c r="C12" s="24">
        <v>-2231492</v>
      </c>
      <c r="D12" s="25">
        <v>-3286300</v>
      </c>
    </row>
    <row r="13" spans="1:5" s="30" customFormat="1" ht="14.25" x14ac:dyDescent="0.2">
      <c r="A13" s="66"/>
      <c r="B13" s="71" t="s">
        <v>118</v>
      </c>
      <c r="C13" s="24">
        <v>-1748461</v>
      </c>
      <c r="D13" s="25">
        <v>-34419</v>
      </c>
    </row>
    <row r="14" spans="1:5" s="30" customFormat="1" ht="14.25" x14ac:dyDescent="0.2">
      <c r="A14" s="66"/>
      <c r="B14" s="71" t="s">
        <v>119</v>
      </c>
      <c r="C14" s="67">
        <v>-545982</v>
      </c>
      <c r="D14" s="287">
        <v>-707062</v>
      </c>
    </row>
    <row r="15" spans="1:5" s="30" customFormat="1" ht="14.25" x14ac:dyDescent="0.2">
      <c r="A15" s="66"/>
      <c r="B15" s="169" t="s">
        <v>120</v>
      </c>
      <c r="C15" s="170">
        <f>SUM(C9:C14)</f>
        <v>-498032268</v>
      </c>
      <c r="D15" s="282">
        <f>SUM(D9:D14)</f>
        <v>-2061701</v>
      </c>
    </row>
    <row r="16" spans="1:5" s="30" customFormat="1" ht="15" x14ac:dyDescent="0.25">
      <c r="A16" s="66"/>
      <c r="B16" s="38"/>
      <c r="C16" s="26"/>
      <c r="D16" s="27"/>
    </row>
    <row r="17" spans="1:4" s="30" customFormat="1" ht="15" x14ac:dyDescent="0.25">
      <c r="A17" s="66"/>
      <c r="B17" s="32" t="s">
        <v>121</v>
      </c>
      <c r="C17" s="35"/>
      <c r="D17" s="25"/>
    </row>
    <row r="18" spans="1:4" s="30" customFormat="1" ht="14.25" x14ac:dyDescent="0.2">
      <c r="A18" s="66"/>
      <c r="B18" s="38" t="s">
        <v>122</v>
      </c>
      <c r="C18" s="24"/>
      <c r="D18" s="25"/>
    </row>
    <row r="19" spans="1:4" s="30" customFormat="1" ht="14.25" x14ac:dyDescent="0.2">
      <c r="A19" s="66"/>
      <c r="B19" s="38" t="s">
        <v>233</v>
      </c>
      <c r="C19" s="72"/>
      <c r="D19" s="283">
        <v>-6734400</v>
      </c>
    </row>
    <row r="20" spans="1:4" s="74" customFormat="1" ht="14.25" x14ac:dyDescent="0.2">
      <c r="A20" s="73"/>
      <c r="B20" s="38" t="s">
        <v>123</v>
      </c>
      <c r="C20" s="24"/>
      <c r="D20" s="25"/>
    </row>
    <row r="21" spans="1:4" s="30" customFormat="1" ht="14.25" x14ac:dyDescent="0.2">
      <c r="A21" s="66"/>
      <c r="B21" s="75" t="s">
        <v>124</v>
      </c>
      <c r="C21" s="24"/>
      <c r="D21" s="25"/>
    </row>
    <row r="22" spans="1:4" s="30" customFormat="1" ht="14.25" x14ac:dyDescent="0.2">
      <c r="A22" s="66"/>
      <c r="B22" s="38" t="s">
        <v>232</v>
      </c>
      <c r="C22" s="24">
        <v>-1196408</v>
      </c>
      <c r="D22" s="25">
        <v>8734400</v>
      </c>
    </row>
    <row r="23" spans="1:4" s="30" customFormat="1" ht="14.25" x14ac:dyDescent="0.2">
      <c r="A23" s="66"/>
      <c r="B23" s="169" t="s">
        <v>125</v>
      </c>
      <c r="C23" s="170">
        <f>SUM(C19:C22)</f>
        <v>-1196408</v>
      </c>
      <c r="D23" s="282">
        <f>SUM(D19:D22)</f>
        <v>2000000</v>
      </c>
    </row>
    <row r="24" spans="1:4" s="30" customFormat="1" ht="14.25" x14ac:dyDescent="0.2">
      <c r="A24" s="66"/>
      <c r="B24" s="38"/>
      <c r="C24" s="24"/>
      <c r="D24" s="25"/>
    </row>
    <row r="25" spans="1:4" s="30" customFormat="1" ht="15" x14ac:dyDescent="0.25">
      <c r="A25" s="66"/>
      <c r="B25" s="32" t="s">
        <v>126</v>
      </c>
      <c r="C25" s="24"/>
      <c r="D25" s="25"/>
    </row>
    <row r="26" spans="1:4" s="30" customFormat="1" ht="14.25" x14ac:dyDescent="0.2">
      <c r="A26" s="66"/>
      <c r="B26" s="38" t="s">
        <v>127</v>
      </c>
      <c r="C26" s="24"/>
      <c r="D26" s="25"/>
    </row>
    <row r="27" spans="1:4" s="74" customFormat="1" ht="14.25" x14ac:dyDescent="0.2">
      <c r="A27" s="73"/>
      <c r="B27" s="38" t="s">
        <v>128</v>
      </c>
      <c r="C27" s="24">
        <v>500813600</v>
      </c>
      <c r="D27" s="25"/>
    </row>
    <row r="28" spans="1:4" s="30" customFormat="1" ht="14.25" x14ac:dyDescent="0.2">
      <c r="A28" s="66"/>
      <c r="B28" s="38" t="s">
        <v>129</v>
      </c>
      <c r="C28" s="24"/>
      <c r="D28" s="25"/>
    </row>
    <row r="29" spans="1:4" s="30" customFormat="1" ht="14.25" x14ac:dyDescent="0.2">
      <c r="A29" s="66"/>
      <c r="B29" s="38" t="s">
        <v>130</v>
      </c>
      <c r="C29" s="24"/>
      <c r="D29" s="25"/>
    </row>
    <row r="30" spans="1:4" s="30" customFormat="1" ht="14.25" x14ac:dyDescent="0.2">
      <c r="A30" s="66"/>
      <c r="B30" s="169" t="s">
        <v>131</v>
      </c>
      <c r="C30" s="172">
        <f>SUM(C26:C29)</f>
        <v>500813600</v>
      </c>
      <c r="D30" s="171"/>
    </row>
    <row r="31" spans="1:4" s="30" customFormat="1" ht="14.25" x14ac:dyDescent="0.2">
      <c r="A31" s="66"/>
      <c r="B31" s="38"/>
      <c r="C31" s="24"/>
      <c r="D31" s="25"/>
    </row>
    <row r="32" spans="1:4" s="30" customFormat="1" ht="15" x14ac:dyDescent="0.25">
      <c r="A32" s="66"/>
      <c r="B32" s="156" t="s">
        <v>132</v>
      </c>
      <c r="C32" s="121">
        <f>C15+C23+C30</f>
        <v>1584924</v>
      </c>
      <c r="D32" s="284">
        <f>D15+D23</f>
        <v>-61701</v>
      </c>
    </row>
    <row r="33" spans="1:4" s="30" customFormat="1" ht="15" x14ac:dyDescent="0.25">
      <c r="A33" s="66"/>
      <c r="B33" s="32" t="s">
        <v>133</v>
      </c>
      <c r="C33" s="76">
        <v>24834</v>
      </c>
      <c r="D33" s="285">
        <v>86535</v>
      </c>
    </row>
    <row r="34" spans="1:4" s="30" customFormat="1" ht="18" x14ac:dyDescent="0.25">
      <c r="A34" s="168"/>
      <c r="B34" s="173" t="s">
        <v>134</v>
      </c>
      <c r="C34" s="174">
        <f>C32+C33</f>
        <v>1609758</v>
      </c>
      <c r="D34" s="175">
        <f>D32+D33</f>
        <v>24834</v>
      </c>
    </row>
    <row r="35" spans="1:4" s="30" customFormat="1" ht="15" thickBot="1" x14ac:dyDescent="0.25">
      <c r="A35" s="77"/>
      <c r="B35" s="78"/>
      <c r="C35" s="79"/>
      <c r="D35" s="80"/>
    </row>
    <row r="36" spans="1:4" ht="13.5" thickTop="1" x14ac:dyDescent="0.2"/>
    <row r="38" spans="1:4" ht="17.25" x14ac:dyDescent="0.3">
      <c r="B38" s="229" t="s">
        <v>159</v>
      </c>
      <c r="C38" s="286"/>
    </row>
    <row r="39" spans="1:4" x14ac:dyDescent="0.2">
      <c r="B39" s="176"/>
    </row>
    <row r="40" spans="1:4" ht="15.75" x14ac:dyDescent="0.35">
      <c r="B40" s="230" t="s">
        <v>219</v>
      </c>
    </row>
  </sheetData>
  <phoneticPr fontId="2" type="noConversion"/>
  <pageMargins left="0.75" right="0.75" top="0" bottom="0" header="0.5" footer="0"/>
  <pageSetup orientation="landscape" verticalDpi="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6"/>
  <sheetViews>
    <sheetView topLeftCell="A3" workbookViewId="0">
      <selection activeCell="A17" sqref="A17:IV34"/>
    </sheetView>
  </sheetViews>
  <sheetFormatPr defaultRowHeight="12.75" x14ac:dyDescent="0.2"/>
  <cols>
    <col min="2" max="2" width="32.5703125" customWidth="1"/>
    <col min="3" max="3" width="17" customWidth="1"/>
    <col min="4" max="4" width="18.85546875" customWidth="1"/>
    <col min="5" max="5" width="25.85546875" customWidth="1"/>
  </cols>
  <sheetData>
    <row r="2" spans="1:5" ht="15.75" x14ac:dyDescent="0.25">
      <c r="A2" s="129"/>
      <c r="B2" s="129"/>
      <c r="C2" s="129"/>
      <c r="D2" s="129"/>
      <c r="E2" s="261"/>
    </row>
    <row r="3" spans="1:5" ht="15.75" x14ac:dyDescent="0.25">
      <c r="A3" s="129"/>
      <c r="B3" s="317" t="s">
        <v>245</v>
      </c>
      <c r="C3" s="317"/>
      <c r="D3" s="263"/>
      <c r="E3" s="264"/>
    </row>
    <row r="4" spans="1:5" ht="15.75" x14ac:dyDescent="0.25">
      <c r="A4" s="129"/>
      <c r="B4" s="317" t="s">
        <v>246</v>
      </c>
      <c r="C4" s="317"/>
      <c r="D4" s="263"/>
      <c r="E4" s="264"/>
    </row>
    <row r="5" spans="1:5" ht="15.75" x14ac:dyDescent="0.25">
      <c r="A5" s="129"/>
      <c r="B5" s="317" t="s">
        <v>235</v>
      </c>
      <c r="C5" s="317"/>
      <c r="D5" s="263"/>
      <c r="E5" s="264"/>
    </row>
    <row r="6" spans="1:5" ht="15.75" x14ac:dyDescent="0.25">
      <c r="A6" s="265"/>
      <c r="B6" s="262"/>
      <c r="C6" s="263"/>
      <c r="D6" s="263"/>
      <c r="E6" s="264"/>
    </row>
    <row r="7" spans="1:5" ht="20.25" x14ac:dyDescent="0.3">
      <c r="A7" s="318" t="s">
        <v>236</v>
      </c>
      <c r="B7" s="318"/>
      <c r="C7" s="318"/>
      <c r="D7" s="318"/>
      <c r="E7" s="318"/>
    </row>
    <row r="8" spans="1:5" ht="18.75" x14ac:dyDescent="0.3">
      <c r="A8" s="263"/>
      <c r="B8" s="263"/>
      <c r="C8" s="263"/>
      <c r="D8" s="266"/>
      <c r="E8" s="267" t="s">
        <v>253</v>
      </c>
    </row>
    <row r="9" spans="1:5" ht="15.75" x14ac:dyDescent="0.25">
      <c r="A9" s="266"/>
      <c r="B9" s="266"/>
      <c r="C9" s="266"/>
      <c r="D9" s="266"/>
      <c r="E9" s="268"/>
    </row>
    <row r="10" spans="1:5" ht="15.75" x14ac:dyDescent="0.2">
      <c r="A10" s="269" t="s">
        <v>234</v>
      </c>
      <c r="B10" s="270" t="s">
        <v>237</v>
      </c>
      <c r="C10" s="271" t="s">
        <v>238</v>
      </c>
      <c r="D10" s="271" t="s">
        <v>239</v>
      </c>
      <c r="E10" s="272" t="s">
        <v>240</v>
      </c>
    </row>
    <row r="11" spans="1:5" ht="15.75" x14ac:dyDescent="0.25">
      <c r="A11" s="273">
        <v>1</v>
      </c>
      <c r="B11" s="274" t="s">
        <v>247</v>
      </c>
      <c r="C11" s="275"/>
      <c r="D11" s="275"/>
      <c r="E11" s="276">
        <v>409</v>
      </c>
    </row>
    <row r="12" spans="1:5" ht="15.75" x14ac:dyDescent="0.25">
      <c r="A12" s="273">
        <v>2</v>
      </c>
      <c r="B12" s="274" t="s">
        <v>259</v>
      </c>
      <c r="C12" s="275"/>
      <c r="D12" s="275"/>
      <c r="E12" s="276">
        <v>1418143</v>
      </c>
    </row>
    <row r="13" spans="1:5" ht="15.75" x14ac:dyDescent="0.25">
      <c r="A13" s="273">
        <v>3</v>
      </c>
      <c r="B13" s="274" t="s">
        <v>259</v>
      </c>
      <c r="C13" s="275"/>
      <c r="D13" s="275" t="s">
        <v>260</v>
      </c>
      <c r="E13" s="276">
        <v>2320</v>
      </c>
    </row>
    <row r="14" spans="1:5" ht="15.75" x14ac:dyDescent="0.25">
      <c r="A14" s="273">
        <v>4</v>
      </c>
      <c r="B14" s="274" t="s">
        <v>259</v>
      </c>
      <c r="C14" s="275"/>
      <c r="D14" s="275" t="s">
        <v>261</v>
      </c>
      <c r="E14" s="276">
        <v>-63</v>
      </c>
    </row>
    <row r="15" spans="1:5" ht="15.75" x14ac:dyDescent="0.25">
      <c r="A15" s="273"/>
      <c r="B15" s="274"/>
      <c r="C15" s="275"/>
      <c r="D15" s="275"/>
      <c r="E15" s="276"/>
    </row>
    <row r="16" spans="1:5" ht="15.75" x14ac:dyDescent="0.25">
      <c r="A16" s="273"/>
      <c r="B16" s="274"/>
      <c r="C16" s="275"/>
      <c r="D16" s="275"/>
      <c r="E16" s="276"/>
    </row>
    <row r="17" spans="1:5" ht="15.75" x14ac:dyDescent="0.25">
      <c r="A17" s="273"/>
      <c r="B17" s="274"/>
      <c r="C17" s="277"/>
      <c r="D17" s="277"/>
      <c r="E17" s="276"/>
    </row>
    <row r="18" spans="1:5" ht="15.75" x14ac:dyDescent="0.25">
      <c r="A18" s="273"/>
      <c r="B18" s="274"/>
      <c r="C18" s="277"/>
      <c r="D18" s="277"/>
      <c r="E18" s="276"/>
    </row>
    <row r="19" spans="1:5" ht="15.75" x14ac:dyDescent="0.25">
      <c r="A19" s="278"/>
      <c r="B19" s="274"/>
      <c r="C19" s="278"/>
      <c r="D19" s="278"/>
      <c r="E19" s="276"/>
    </row>
    <row r="20" spans="1:5" ht="15.75" x14ac:dyDescent="0.25">
      <c r="A20" s="278"/>
      <c r="B20" s="274"/>
      <c r="C20" s="278"/>
      <c r="D20" s="278"/>
      <c r="E20" s="276"/>
    </row>
    <row r="21" spans="1:5" ht="15.75" x14ac:dyDescent="0.2">
      <c r="A21" s="314" t="s">
        <v>241</v>
      </c>
      <c r="B21" s="314"/>
      <c r="C21" s="314"/>
      <c r="D21" s="314"/>
      <c r="E21" s="279">
        <f>SUM(E11:E20)</f>
        <v>1420809</v>
      </c>
    </row>
    <row r="22" spans="1:5" ht="15.75" x14ac:dyDescent="0.25">
      <c r="A22" s="129"/>
      <c r="B22" s="129"/>
      <c r="C22" s="129"/>
      <c r="D22" s="129"/>
      <c r="E22" s="261"/>
    </row>
    <row r="23" spans="1:5" ht="15.75" x14ac:dyDescent="0.25">
      <c r="A23" s="129"/>
      <c r="B23" s="129"/>
      <c r="C23" s="129"/>
      <c r="D23" s="129"/>
      <c r="E23" s="261"/>
    </row>
    <row r="24" spans="1:5" ht="15.75" x14ac:dyDescent="0.25">
      <c r="A24" s="129"/>
      <c r="B24" s="129"/>
      <c r="C24" s="315" t="s">
        <v>242</v>
      </c>
      <c r="D24" s="315"/>
      <c r="E24" s="315"/>
    </row>
    <row r="25" spans="1:5" ht="15.75" x14ac:dyDescent="0.25">
      <c r="A25" s="129"/>
      <c r="B25" s="129"/>
      <c r="C25" s="315" t="s">
        <v>243</v>
      </c>
      <c r="D25" s="315"/>
      <c r="E25" s="315"/>
    </row>
    <row r="26" spans="1:5" x14ac:dyDescent="0.2">
      <c r="A26" s="280"/>
      <c r="B26" s="281"/>
      <c r="C26" s="316" t="s">
        <v>244</v>
      </c>
      <c r="D26" s="316"/>
      <c r="E26" s="316"/>
    </row>
  </sheetData>
  <mergeCells count="8">
    <mergeCell ref="A21:D21"/>
    <mergeCell ref="C24:E24"/>
    <mergeCell ref="C25:E25"/>
    <mergeCell ref="C26:E26"/>
    <mergeCell ref="B3:C3"/>
    <mergeCell ref="B4:C4"/>
    <mergeCell ref="B5:C5"/>
    <mergeCell ref="A7:E7"/>
  </mergeCells>
  <phoneticPr fontId="35"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8"/>
  <sheetViews>
    <sheetView workbookViewId="0">
      <selection activeCell="D25" sqref="D25"/>
    </sheetView>
  </sheetViews>
  <sheetFormatPr defaultRowHeight="12.75" x14ac:dyDescent="0.2"/>
  <cols>
    <col min="1" max="1" width="18.42578125" customWidth="1"/>
    <col min="4" max="4" width="10.140625" bestFit="1" customWidth="1"/>
  </cols>
  <sheetData>
    <row r="2" spans="1:11" x14ac:dyDescent="0.2">
      <c r="A2" t="s">
        <v>222</v>
      </c>
      <c r="I2" t="s">
        <v>254</v>
      </c>
    </row>
    <row r="4" spans="1:11" ht="15" x14ac:dyDescent="0.2">
      <c r="A4" s="200"/>
      <c r="D4" s="201" t="s">
        <v>160</v>
      </c>
      <c r="J4" s="202"/>
    </row>
    <row r="5" spans="1:11" x14ac:dyDescent="0.2">
      <c r="C5" s="112"/>
      <c r="D5" s="112"/>
      <c r="E5" s="112"/>
      <c r="F5" s="112"/>
      <c r="J5" s="202" t="s">
        <v>161</v>
      </c>
    </row>
    <row r="6" spans="1:11" x14ac:dyDescent="0.2">
      <c r="A6" s="203" t="s">
        <v>162</v>
      </c>
      <c r="B6" s="319" t="s">
        <v>163</v>
      </c>
      <c r="C6" s="204"/>
      <c r="D6" s="205" t="s">
        <v>164</v>
      </c>
      <c r="E6" s="116"/>
      <c r="F6" s="206"/>
      <c r="G6" s="207"/>
      <c r="H6" s="208"/>
      <c r="I6" s="207" t="s">
        <v>165</v>
      </c>
      <c r="J6" s="209"/>
      <c r="K6" s="319" t="s">
        <v>166</v>
      </c>
    </row>
    <row r="7" spans="1:11" x14ac:dyDescent="0.2">
      <c r="A7" s="210"/>
      <c r="B7" s="320"/>
      <c r="C7" s="211"/>
      <c r="D7" s="212"/>
      <c r="E7" s="213"/>
      <c r="F7" s="212"/>
      <c r="G7" s="214"/>
      <c r="H7" s="212"/>
      <c r="I7" s="212"/>
      <c r="J7" s="215"/>
      <c r="K7" s="320"/>
    </row>
    <row r="8" spans="1:11" x14ac:dyDescent="0.2">
      <c r="A8" s="179"/>
      <c r="B8" s="320"/>
      <c r="C8" s="216" t="s">
        <v>167</v>
      </c>
      <c r="D8" s="216" t="s">
        <v>168</v>
      </c>
      <c r="E8" s="216"/>
      <c r="F8" s="217"/>
      <c r="G8" s="217" t="s">
        <v>169</v>
      </c>
      <c r="H8" s="217" t="s">
        <v>169</v>
      </c>
      <c r="I8" s="217" t="s">
        <v>169</v>
      </c>
      <c r="J8" s="218"/>
      <c r="K8" s="320"/>
    </row>
    <row r="9" spans="1:11" x14ac:dyDescent="0.2">
      <c r="A9" s="219" t="s">
        <v>170</v>
      </c>
      <c r="B9" s="320"/>
      <c r="C9" s="217" t="s">
        <v>171</v>
      </c>
      <c r="D9" s="217" t="s">
        <v>172</v>
      </c>
      <c r="E9" s="217"/>
      <c r="F9" s="217" t="s">
        <v>173</v>
      </c>
      <c r="G9" s="217" t="s">
        <v>174</v>
      </c>
      <c r="H9" s="217" t="s">
        <v>175</v>
      </c>
      <c r="I9" s="217" t="s">
        <v>176</v>
      </c>
      <c r="J9" s="218" t="s">
        <v>173</v>
      </c>
      <c r="K9" s="320"/>
    </row>
    <row r="10" spans="1:11" x14ac:dyDescent="0.2">
      <c r="A10" s="199"/>
      <c r="B10" s="321"/>
      <c r="C10" s="220" t="s">
        <v>177</v>
      </c>
      <c r="D10" s="220"/>
      <c r="E10" s="220"/>
      <c r="F10" s="220"/>
      <c r="G10" s="220" t="s">
        <v>178</v>
      </c>
      <c r="H10" s="220" t="s">
        <v>179</v>
      </c>
      <c r="I10" s="220" t="s">
        <v>180</v>
      </c>
      <c r="J10" s="221"/>
      <c r="K10" s="321"/>
    </row>
    <row r="11" spans="1:11" x14ac:dyDescent="0.2">
      <c r="A11" s="180" t="s">
        <v>181</v>
      </c>
      <c r="B11" s="222"/>
      <c r="C11" s="222"/>
      <c r="D11" s="222"/>
      <c r="E11" s="222"/>
      <c r="F11" s="222">
        <f>C11+D11+E11</f>
        <v>0</v>
      </c>
      <c r="G11" s="222"/>
      <c r="H11" s="222"/>
      <c r="I11" s="222"/>
      <c r="J11" s="223">
        <f>G11+H11+I11</f>
        <v>0</v>
      </c>
      <c r="K11" s="222">
        <f>B11+F11-J11</f>
        <v>0</v>
      </c>
    </row>
    <row r="12" spans="1:11" x14ac:dyDescent="0.2">
      <c r="A12" s="224" t="s">
        <v>182</v>
      </c>
      <c r="B12" s="222">
        <v>2650000</v>
      </c>
      <c r="C12" s="222"/>
      <c r="D12" s="222">
        <f>1064800+25494</f>
        <v>1090294</v>
      </c>
      <c r="E12" s="222"/>
      <c r="F12" s="222">
        <f t="shared" ref="F12:F18" si="0">C12+D12+E12</f>
        <v>1090294</v>
      </c>
      <c r="G12" s="222"/>
      <c r="H12" s="222">
        <v>590000</v>
      </c>
      <c r="I12" s="222"/>
      <c r="J12" s="223">
        <f t="shared" ref="J12:J18" si="1">G12+H12+I12</f>
        <v>590000</v>
      </c>
      <c r="K12" s="222">
        <f t="shared" ref="K12:K18" si="2">B12+F12-J12</f>
        <v>3150294</v>
      </c>
    </row>
    <row r="13" spans="1:11" x14ac:dyDescent="0.2">
      <c r="A13" s="178" t="s">
        <v>183</v>
      </c>
      <c r="B13" s="222"/>
      <c r="C13" s="222"/>
      <c r="D13" s="222"/>
      <c r="E13" s="222"/>
      <c r="F13" s="222">
        <f t="shared" si="0"/>
        <v>0</v>
      </c>
      <c r="G13" s="222"/>
      <c r="H13" s="222"/>
      <c r="I13" s="222"/>
      <c r="J13" s="223">
        <f t="shared" si="1"/>
        <v>0</v>
      </c>
      <c r="K13" s="222">
        <f t="shared" si="2"/>
        <v>0</v>
      </c>
    </row>
    <row r="14" spans="1:11" x14ac:dyDescent="0.2">
      <c r="A14" s="178" t="s">
        <v>149</v>
      </c>
      <c r="B14" s="222"/>
      <c r="C14" s="222"/>
      <c r="D14" s="222">
        <v>139694</v>
      </c>
      <c r="E14" s="222"/>
      <c r="F14" s="222">
        <f t="shared" si="0"/>
        <v>139694</v>
      </c>
      <c r="G14" s="222"/>
      <c r="H14" s="222"/>
      <c r="I14" s="222"/>
      <c r="J14" s="223">
        <f t="shared" si="1"/>
        <v>0</v>
      </c>
      <c r="K14" s="222">
        <f t="shared" si="2"/>
        <v>139694</v>
      </c>
    </row>
    <row r="15" spans="1:11" x14ac:dyDescent="0.2">
      <c r="A15" s="178" t="s">
        <v>258</v>
      </c>
      <c r="B15" s="222"/>
      <c r="C15" s="222"/>
      <c r="D15" s="222">
        <v>174047</v>
      </c>
      <c r="E15" s="222"/>
      <c r="F15" s="222">
        <f t="shared" si="0"/>
        <v>174047</v>
      </c>
      <c r="G15" s="222"/>
      <c r="H15" s="222"/>
      <c r="I15" s="222"/>
      <c r="J15" s="223">
        <f t="shared" si="1"/>
        <v>0</v>
      </c>
      <c r="K15" s="222">
        <f t="shared" si="2"/>
        <v>174047</v>
      </c>
    </row>
    <row r="16" spans="1:11" x14ac:dyDescent="0.2">
      <c r="A16" s="178"/>
      <c r="B16" s="222"/>
      <c r="C16" s="222"/>
      <c r="D16" s="222"/>
      <c r="E16" s="222"/>
      <c r="F16" s="222">
        <f t="shared" si="0"/>
        <v>0</v>
      </c>
      <c r="G16" s="222"/>
      <c r="H16" s="222"/>
      <c r="I16" s="222"/>
      <c r="J16" s="223">
        <f t="shared" si="1"/>
        <v>0</v>
      </c>
      <c r="K16" s="222">
        <f t="shared" si="2"/>
        <v>0</v>
      </c>
    </row>
    <row r="17" spans="1:11" x14ac:dyDescent="0.2">
      <c r="A17" s="178"/>
      <c r="B17" s="222"/>
      <c r="C17" s="222"/>
      <c r="D17" s="222"/>
      <c r="E17" s="222"/>
      <c r="F17" s="222">
        <f t="shared" si="0"/>
        <v>0</v>
      </c>
      <c r="G17" s="222"/>
      <c r="H17" s="222"/>
      <c r="I17" s="222"/>
      <c r="J17" s="223">
        <f t="shared" si="1"/>
        <v>0</v>
      </c>
      <c r="K17" s="222">
        <f t="shared" si="2"/>
        <v>0</v>
      </c>
    </row>
    <row r="18" spans="1:11" x14ac:dyDescent="0.2">
      <c r="A18" s="178"/>
      <c r="B18" s="222"/>
      <c r="C18" s="222"/>
      <c r="D18" s="222"/>
      <c r="E18" s="222"/>
      <c r="F18" s="222">
        <f t="shared" si="0"/>
        <v>0</v>
      </c>
      <c r="G18" s="222"/>
      <c r="H18" s="222"/>
      <c r="I18" s="222"/>
      <c r="J18" s="223">
        <f t="shared" si="1"/>
        <v>0</v>
      </c>
      <c r="K18" s="222">
        <f t="shared" si="2"/>
        <v>0</v>
      </c>
    </row>
    <row r="19" spans="1:11" x14ac:dyDescent="0.2">
      <c r="A19" s="178"/>
      <c r="B19" s="222"/>
      <c r="C19" s="222"/>
      <c r="D19" s="222"/>
      <c r="E19" s="222"/>
      <c r="F19" s="222"/>
      <c r="G19" s="222"/>
      <c r="H19" s="222"/>
      <c r="I19" s="222"/>
      <c r="J19" s="223"/>
      <c r="K19" s="222"/>
    </row>
    <row r="20" spans="1:11" x14ac:dyDescent="0.2">
      <c r="A20" s="178"/>
      <c r="B20" s="222"/>
      <c r="C20" s="222"/>
      <c r="D20" s="222"/>
      <c r="E20" s="222"/>
      <c r="F20" s="222"/>
      <c r="G20" s="222"/>
      <c r="H20" s="222"/>
      <c r="I20" s="222"/>
      <c r="J20" s="223"/>
      <c r="K20" s="222"/>
    </row>
    <row r="21" spans="1:11" x14ac:dyDescent="0.2">
      <c r="A21" s="178"/>
      <c r="B21" s="222"/>
      <c r="C21" s="222"/>
      <c r="D21" s="222"/>
      <c r="E21" s="222"/>
      <c r="F21" s="222"/>
      <c r="G21" s="222"/>
      <c r="H21" s="222"/>
      <c r="I21" s="222"/>
      <c r="J21" s="223"/>
      <c r="K21" s="222"/>
    </row>
    <row r="22" spans="1:11" x14ac:dyDescent="0.2">
      <c r="A22" s="178" t="s">
        <v>148</v>
      </c>
      <c r="B22" s="225">
        <f>SUM(B11:B21)</f>
        <v>2650000</v>
      </c>
      <c r="C22" s="225">
        <f t="shared" ref="C22:K22" si="3">SUM(C11:C21)</f>
        <v>0</v>
      </c>
      <c r="D22" s="225">
        <f t="shared" si="3"/>
        <v>1404035</v>
      </c>
      <c r="E22" s="225">
        <f t="shared" si="3"/>
        <v>0</v>
      </c>
      <c r="F22" s="225">
        <f t="shared" si="3"/>
        <v>1404035</v>
      </c>
      <c r="G22" s="225">
        <f t="shared" si="3"/>
        <v>0</v>
      </c>
      <c r="H22" s="225">
        <f t="shared" si="3"/>
        <v>590000</v>
      </c>
      <c r="I22" s="225">
        <f t="shared" si="3"/>
        <v>0</v>
      </c>
      <c r="J22" s="225">
        <f t="shared" si="3"/>
        <v>590000</v>
      </c>
      <c r="K22" s="225">
        <f t="shared" si="3"/>
        <v>3464035</v>
      </c>
    </row>
    <row r="23" spans="1:11" x14ac:dyDescent="0.2">
      <c r="J23" s="202"/>
    </row>
    <row r="26" spans="1:11" x14ac:dyDescent="0.2">
      <c r="A26" s="237" t="s">
        <v>159</v>
      </c>
    </row>
    <row r="27" spans="1:11" x14ac:dyDescent="0.2">
      <c r="A27" s="237"/>
    </row>
    <row r="28" spans="1:11" x14ac:dyDescent="0.2">
      <c r="A28" s="237" t="s">
        <v>219</v>
      </c>
      <c r="K28" s="226"/>
    </row>
  </sheetData>
  <mergeCells count="2">
    <mergeCell ref="B6:B10"/>
    <mergeCell ref="K6:K10"/>
  </mergeCells>
  <phoneticPr fontId="35" type="noConversion"/>
  <pageMargins left="0.7" right="0.7" top="0.75" bottom="0.75" header="0.3" footer="0.3"/>
  <pageSetup paperSize="9"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4"/>
  <sheetViews>
    <sheetView workbookViewId="0">
      <selection activeCell="M23" sqref="M23"/>
    </sheetView>
  </sheetViews>
  <sheetFormatPr defaultColWidth="4.7109375" defaultRowHeight="12.75" x14ac:dyDescent="0.2"/>
  <cols>
    <col min="1" max="1" width="9.140625" customWidth="1"/>
    <col min="2" max="2" width="4.5703125" customWidth="1"/>
    <col min="3" max="3" width="7.42578125" customWidth="1"/>
    <col min="4" max="4" width="78.28515625" customWidth="1"/>
    <col min="5" max="5" width="4.85546875" customWidth="1"/>
    <col min="6" max="6" width="1.5703125" customWidth="1"/>
  </cols>
  <sheetData>
    <row r="2" spans="2:5" x14ac:dyDescent="0.2">
      <c r="B2" s="82"/>
      <c r="C2" s="83"/>
      <c r="D2" s="83"/>
      <c r="E2" s="84"/>
    </row>
    <row r="3" spans="2:5" s="85" customFormat="1" ht="33" customHeight="1" x14ac:dyDescent="0.2">
      <c r="B3" s="322" t="s">
        <v>135</v>
      </c>
      <c r="C3" s="323"/>
      <c r="D3" s="323"/>
      <c r="E3" s="324"/>
    </row>
    <row r="4" spans="2:5" s="90" customFormat="1" x14ac:dyDescent="0.2">
      <c r="B4" s="86"/>
      <c r="C4" s="87" t="s">
        <v>136</v>
      </c>
      <c r="D4" s="88"/>
      <c r="E4" s="89"/>
    </row>
    <row r="5" spans="2:5" s="90" customFormat="1" ht="11.25" x14ac:dyDescent="0.2">
      <c r="B5" s="86"/>
      <c r="C5" s="91"/>
      <c r="D5" s="92" t="s">
        <v>137</v>
      </c>
      <c r="E5" s="89"/>
    </row>
    <row r="6" spans="2:5" s="90" customFormat="1" ht="11.25" x14ac:dyDescent="0.2">
      <c r="B6" s="86"/>
      <c r="C6" s="91"/>
      <c r="D6" s="92" t="s">
        <v>143</v>
      </c>
      <c r="E6" s="89"/>
    </row>
    <row r="7" spans="2:5" s="90" customFormat="1" ht="11.25" x14ac:dyDescent="0.2">
      <c r="B7" s="86"/>
      <c r="C7" s="91" t="s">
        <v>144</v>
      </c>
      <c r="D7" s="93"/>
      <c r="E7" s="89"/>
    </row>
    <row r="8" spans="2:5" s="90" customFormat="1" ht="11.25" x14ac:dyDescent="0.2">
      <c r="B8" s="86"/>
      <c r="C8" s="91"/>
      <c r="D8" s="92" t="s">
        <v>138</v>
      </c>
      <c r="E8" s="89"/>
    </row>
    <row r="9" spans="2:5" s="90" customFormat="1" ht="11.25" x14ac:dyDescent="0.2">
      <c r="B9" s="86"/>
      <c r="C9" s="94"/>
      <c r="D9" s="92" t="s">
        <v>139</v>
      </c>
      <c r="E9" s="89"/>
    </row>
    <row r="10" spans="2:5" s="90" customFormat="1" ht="11.25" x14ac:dyDescent="0.2">
      <c r="B10" s="86"/>
      <c r="C10" s="95"/>
      <c r="D10" s="96" t="s">
        <v>140</v>
      </c>
      <c r="E10" s="89"/>
    </row>
    <row r="11" spans="2:5" ht="5.25" customHeight="1" x14ac:dyDescent="0.2">
      <c r="B11" s="97"/>
      <c r="C11" s="98"/>
      <c r="D11" s="98"/>
      <c r="E11" s="99"/>
    </row>
    <row r="12" spans="2:5" ht="15.75" x14ac:dyDescent="0.2">
      <c r="B12" s="97"/>
      <c r="C12" s="100"/>
      <c r="D12" s="101" t="s">
        <v>141</v>
      </c>
      <c r="E12" s="99"/>
    </row>
    <row r="13" spans="2:5" ht="6" customHeight="1" x14ac:dyDescent="0.2">
      <c r="B13" s="97"/>
      <c r="C13" s="102"/>
      <c r="E13" s="99"/>
    </row>
    <row r="14" spans="2:5" x14ac:dyDescent="0.2">
      <c r="B14" s="97"/>
      <c r="C14" s="103">
        <v>1</v>
      </c>
      <c r="D14" s="104" t="s">
        <v>142</v>
      </c>
      <c r="E14" s="99"/>
    </row>
    <row r="15" spans="2:5" x14ac:dyDescent="0.2">
      <c r="B15" s="97"/>
      <c r="C15" s="103">
        <v>2</v>
      </c>
      <c r="D15" s="105" t="s">
        <v>146</v>
      </c>
      <c r="E15" s="99"/>
    </row>
    <row r="16" spans="2:5" x14ac:dyDescent="0.2">
      <c r="B16" s="97"/>
      <c r="C16" s="106">
        <v>3</v>
      </c>
      <c r="D16" s="105" t="s">
        <v>145</v>
      </c>
      <c r="E16" s="99"/>
    </row>
    <row r="17" spans="2:5" ht="12.75" customHeight="1" x14ac:dyDescent="0.2">
      <c r="B17" s="97"/>
      <c r="C17" s="106"/>
      <c r="D17" s="325" t="s">
        <v>223</v>
      </c>
      <c r="E17" s="99"/>
    </row>
    <row r="18" spans="2:5" x14ac:dyDescent="0.2">
      <c r="B18" s="97"/>
      <c r="C18" s="106"/>
      <c r="D18" s="325"/>
      <c r="E18" s="99"/>
    </row>
    <row r="19" spans="2:5" ht="12.75" customHeight="1" x14ac:dyDescent="0.2">
      <c r="B19" s="97"/>
      <c r="C19" s="106"/>
      <c r="D19" s="325" t="s">
        <v>224</v>
      </c>
      <c r="E19" s="99"/>
    </row>
    <row r="20" spans="2:5" x14ac:dyDescent="0.2">
      <c r="B20" s="97"/>
      <c r="C20" s="106"/>
      <c r="D20" s="325"/>
      <c r="E20" s="99"/>
    </row>
    <row r="21" spans="2:5" ht="29.25" customHeight="1" x14ac:dyDescent="0.2">
      <c r="B21" s="97"/>
      <c r="C21" s="106"/>
      <c r="D21" s="177" t="s">
        <v>225</v>
      </c>
      <c r="E21" s="99"/>
    </row>
    <row r="22" spans="2:5" ht="25.5" x14ac:dyDescent="0.2">
      <c r="B22" s="97"/>
      <c r="C22" s="106"/>
      <c r="D22" s="114" t="s">
        <v>147</v>
      </c>
      <c r="E22" s="99"/>
    </row>
    <row r="23" spans="2:5" ht="114.75" x14ac:dyDescent="0.2">
      <c r="B23" s="97"/>
      <c r="C23" s="106"/>
      <c r="D23" s="177" t="s">
        <v>255</v>
      </c>
      <c r="E23" s="99"/>
    </row>
    <row r="24" spans="2:5" ht="153" x14ac:dyDescent="0.2">
      <c r="B24" s="97"/>
      <c r="C24" s="115"/>
      <c r="D24" s="177" t="s">
        <v>256</v>
      </c>
      <c r="E24" s="99"/>
    </row>
    <row r="25" spans="2:5" s="105" customFormat="1" ht="6" customHeight="1" x14ac:dyDescent="0.2">
      <c r="B25" s="107"/>
      <c r="C25" s="106"/>
      <c r="D25" s="106"/>
      <c r="E25" s="108"/>
    </row>
    <row r="26" spans="2:5" x14ac:dyDescent="0.2">
      <c r="B26" s="97"/>
      <c r="C26" s="105"/>
      <c r="D26" s="234" t="s">
        <v>184</v>
      </c>
      <c r="E26" s="109"/>
    </row>
    <row r="27" spans="2:5" x14ac:dyDescent="0.2">
      <c r="B27" s="97"/>
      <c r="C27" s="105"/>
      <c r="D27" s="234" t="s">
        <v>185</v>
      </c>
      <c r="E27" s="99"/>
    </row>
    <row r="28" spans="2:5" x14ac:dyDescent="0.2">
      <c r="B28" s="97"/>
      <c r="C28" s="105"/>
      <c r="D28" s="105"/>
      <c r="E28" s="110">
        <v>1</v>
      </c>
    </row>
    <row r="29" spans="2:5" x14ac:dyDescent="0.2">
      <c r="B29" s="111"/>
      <c r="C29" s="112"/>
      <c r="D29" s="112"/>
      <c r="E29" s="113"/>
    </row>
    <row r="32" spans="2:5" ht="17.25" x14ac:dyDescent="0.3">
      <c r="D32" s="257" t="s">
        <v>159</v>
      </c>
    </row>
    <row r="33" spans="4:4" x14ac:dyDescent="0.2">
      <c r="D33" s="258"/>
    </row>
    <row r="34" spans="4:4" ht="15.75" x14ac:dyDescent="0.35">
      <c r="D34" s="259" t="s">
        <v>219</v>
      </c>
    </row>
  </sheetData>
  <mergeCells count="3">
    <mergeCell ref="B3:E3"/>
    <mergeCell ref="D17:D18"/>
    <mergeCell ref="D19:D20"/>
  </mergeCells>
  <phoneticPr fontId="2" type="noConversion"/>
  <pageMargins left="0.25" right="0.25" top="0.35" bottom="0.5" header="0.5" footer="0.5"/>
  <pageSetup scale="9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kapaku bilancit</vt:lpstr>
      <vt:lpstr>Aktivi</vt:lpstr>
      <vt:lpstr>Pasivi</vt:lpstr>
      <vt:lpstr>Te ardhura+shpenzime</vt:lpstr>
      <vt:lpstr>Kapitalet e veta</vt:lpstr>
      <vt:lpstr>CashFlow Direkte</vt:lpstr>
      <vt:lpstr>Llogarite bankare</vt:lpstr>
      <vt:lpstr>PAS E AMORT</vt:lpstr>
      <vt:lpstr>Shenimet Shpjeguese</vt:lpstr>
      <vt:lpstr>Aktivi!Print_Area</vt:lpstr>
      <vt:lpstr>Pasivi!Print_Area</vt:lpstr>
      <vt:lpstr>'Shenimet Shpjeguese'!Print_Area</vt:lpstr>
      <vt:lpstr>'Te ardhura+shpenzime'!Print_Area</vt:lpstr>
    </vt:vector>
  </TitlesOfParts>
  <Company>HOME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2010-07-27T09:11:05Z</cp:lastPrinted>
  <dcterms:created xsi:type="dcterms:W3CDTF">2009-03-26T14:40:51Z</dcterms:created>
  <dcterms:modified xsi:type="dcterms:W3CDTF">2018-04-19T12:01:39Z</dcterms:modified>
</cp:coreProperties>
</file>