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5135" yWindow="330" windowWidth="9915" windowHeight="11640" tabRatio="892" activeTab="3"/>
  </bookViews>
  <sheets>
    <sheet name="K" sheetId="28" r:id="rId1"/>
    <sheet name="A" sheetId="29" r:id="rId2"/>
    <sheet name="P" sheetId="30" r:id="rId3"/>
    <sheet name="A-S" sheetId="31" r:id="rId4"/>
    <sheet name="Fl" sheetId="33" r:id="rId5"/>
    <sheet name="Ka" sheetId="34" r:id="rId6"/>
    <sheet name="In" sheetId="35" r:id="rId7"/>
  </sheets>
  <calcPr calcId="125725"/>
</workbook>
</file>

<file path=xl/calcChain.xml><?xml version="1.0" encoding="utf-8"?>
<calcChain xmlns="http://schemas.openxmlformats.org/spreadsheetml/2006/main">
  <c r="E4" i="29"/>
  <c r="F4"/>
  <c r="G15" i="31"/>
  <c r="H15"/>
  <c r="I15"/>
  <c r="J15"/>
  <c r="G10" l="1"/>
  <c r="H10"/>
  <c r="I10"/>
  <c r="J10"/>
  <c r="H29" i="33" l="1"/>
  <c r="H21"/>
  <c r="H5"/>
  <c r="G24" i="31"/>
  <c r="G22"/>
  <c r="G19"/>
  <c r="G6"/>
  <c r="F49" i="30"/>
  <c r="F33"/>
  <c r="F31"/>
  <c r="F29"/>
  <c r="F25"/>
  <c r="F21"/>
  <c r="F19"/>
  <c r="F10"/>
  <c r="F6"/>
  <c r="F4"/>
  <c r="F50" i="29"/>
  <c r="F48"/>
  <c r="F44"/>
  <c r="F42"/>
  <c r="F35"/>
  <c r="F30"/>
  <c r="F25"/>
  <c r="F23"/>
  <c r="F21"/>
  <c r="F15"/>
  <c r="F11"/>
  <c r="F8"/>
  <c r="G36" i="31" l="1"/>
  <c r="F28" i="29"/>
  <c r="G32" i="31"/>
  <c r="G33" s="1"/>
  <c r="F35" i="30"/>
  <c r="F23"/>
  <c r="F52" i="29"/>
  <c r="G41" i="31" l="1"/>
  <c r="G47"/>
  <c r="G42"/>
  <c r="F50" i="30"/>
  <c r="F53" i="29"/>
  <c r="F55" l="1"/>
  <c r="F52" i="30"/>
  <c r="G44" i="31"/>
  <c r="G47" i="30" l="1"/>
  <c r="I29" i="33"/>
  <c r="I21"/>
  <c r="I5"/>
  <c r="H36" i="31"/>
  <c r="H24"/>
  <c r="H22"/>
  <c r="H19"/>
  <c r="H6"/>
  <c r="G33" i="30"/>
  <c r="G31"/>
  <c r="G29"/>
  <c r="G25"/>
  <c r="G21"/>
  <c r="G19"/>
  <c r="G13"/>
  <c r="G6"/>
  <c r="G4"/>
  <c r="G50" i="29"/>
  <c r="G48"/>
  <c r="G44"/>
  <c r="G42"/>
  <c r="G35"/>
  <c r="G30"/>
  <c r="G25"/>
  <c r="G23"/>
  <c r="G21"/>
  <c r="G15"/>
  <c r="G11"/>
  <c r="G8"/>
  <c r="G4"/>
  <c r="H10" i="30"/>
  <c r="H41" i="31" l="1"/>
  <c r="G10" i="30"/>
  <c r="G23" s="1"/>
  <c r="H32" i="31"/>
  <c r="H47" s="1"/>
  <c r="G35" i="30"/>
  <c r="G28" i="29"/>
  <c r="G52"/>
  <c r="H33" i="31" l="1"/>
  <c r="H42" s="1"/>
  <c r="H44" s="1"/>
  <c r="G53" i="29"/>
  <c r="F10" i="31" l="1"/>
  <c r="J29" i="33"/>
  <c r="J21"/>
  <c r="J5"/>
  <c r="I36" i="31"/>
  <c r="I41" s="1"/>
  <c r="I24"/>
  <c r="I22"/>
  <c r="I19"/>
  <c r="I6"/>
  <c r="H49" i="30"/>
  <c r="H33"/>
  <c r="H31"/>
  <c r="H29"/>
  <c r="H25"/>
  <c r="H21"/>
  <c r="H19"/>
  <c r="H6"/>
  <c r="H4"/>
  <c r="H23" s="1"/>
  <c r="H50" i="29"/>
  <c r="H48"/>
  <c r="H44"/>
  <c r="H42"/>
  <c r="H35"/>
  <c r="H30"/>
  <c r="H52" s="1"/>
  <c r="H25"/>
  <c r="H23"/>
  <c r="H21"/>
  <c r="H15"/>
  <c r="H11"/>
  <c r="H8"/>
  <c r="H4"/>
  <c r="H35" i="30" l="1"/>
  <c r="H50" s="1"/>
  <c r="H28" i="29"/>
  <c r="H53" s="1"/>
  <c r="I32" i="31"/>
  <c r="I47" s="1"/>
  <c r="H55" i="29" l="1"/>
  <c r="H52" i="30"/>
  <c r="I33" i="31"/>
  <c r="I42" s="1"/>
  <c r="I44" s="1"/>
  <c r="G49" i="30" s="1"/>
  <c r="G50" s="1"/>
  <c r="G55" i="29" l="1"/>
  <c r="G52" i="30"/>
  <c r="J24" i="31" l="1"/>
  <c r="E50" i="29"/>
  <c r="E48"/>
  <c r="E44"/>
  <c r="E42"/>
  <c r="E30"/>
  <c r="E23"/>
  <c r="E21"/>
  <c r="E8"/>
  <c r="E33" i="30"/>
  <c r="E31"/>
  <c r="E21"/>
  <c r="E19"/>
  <c r="E6"/>
  <c r="E4"/>
  <c r="F22" i="31"/>
  <c r="F6"/>
  <c r="I25" i="29" l="1"/>
  <c r="K5" i="33" l="1"/>
  <c r="M24" i="34"/>
  <c r="L24"/>
  <c r="K24"/>
  <c r="J24"/>
  <c r="I24"/>
  <c r="H24"/>
  <c r="G24"/>
  <c r="F24"/>
  <c r="N23"/>
  <c r="N22"/>
  <c r="N21"/>
  <c r="N20"/>
  <c r="N19"/>
  <c r="N18"/>
  <c r="N17"/>
  <c r="N16"/>
  <c r="N15"/>
  <c r="K29" i="33"/>
  <c r="K21"/>
  <c r="J36" i="31"/>
  <c r="J41" s="1"/>
  <c r="J22"/>
  <c r="J19"/>
  <c r="J6"/>
  <c r="I33" i="30"/>
  <c r="I31"/>
  <c r="I29"/>
  <c r="I25"/>
  <c r="I35" s="1"/>
  <c r="I21"/>
  <c r="I19"/>
  <c r="I13"/>
  <c r="I10" s="1"/>
  <c r="I6"/>
  <c r="I4"/>
  <c r="I50" i="29"/>
  <c r="I48"/>
  <c r="I44"/>
  <c r="I42"/>
  <c r="I35"/>
  <c r="I30"/>
  <c r="I52"/>
  <c r="I23"/>
  <c r="I21"/>
  <c r="I15"/>
  <c r="I11"/>
  <c r="I8"/>
  <c r="I4"/>
  <c r="K39" i="33"/>
  <c r="J38" s="1"/>
  <c r="J39" s="1"/>
  <c r="I38" s="1"/>
  <c r="I39" s="1"/>
  <c r="J32" i="31"/>
  <c r="I28" i="29"/>
  <c r="I53" s="1"/>
  <c r="J47" i="31" l="1"/>
  <c r="N24" i="34"/>
  <c r="H38" i="33"/>
  <c r="H39" s="1"/>
  <c r="I23" i="30"/>
  <c r="J33" i="31"/>
  <c r="J42" s="1"/>
  <c r="J44" s="1"/>
  <c r="I48" i="30" s="1"/>
  <c r="I49" s="1"/>
  <c r="H40" i="33" l="1"/>
  <c r="G38"/>
  <c r="I50" i="30"/>
  <c r="I55" i="29" l="1"/>
  <c r="I52" i="30"/>
  <c r="E35" i="29"/>
  <c r="F15" i="31"/>
  <c r="F36"/>
  <c r="F41" s="1"/>
  <c r="G21" i="33"/>
  <c r="E29" i="30"/>
  <c r="E15" i="29"/>
  <c r="E52" l="1"/>
  <c r="E25"/>
  <c r="E11"/>
  <c r="F19" i="31"/>
  <c r="E13" i="30"/>
  <c r="E10" s="1"/>
  <c r="G5" i="33"/>
  <c r="G29"/>
  <c r="F24" i="31"/>
  <c r="F32" s="1"/>
  <c r="F33" s="1"/>
  <c r="F47" l="1"/>
  <c r="G39" i="33"/>
  <c r="E23" i="30"/>
  <c r="E25"/>
  <c r="F42" i="31" l="1"/>
  <c r="F44" s="1"/>
  <c r="E28" i="29"/>
  <c r="E35" i="30"/>
  <c r="G40" i="33" l="1"/>
  <c r="E53" i="29"/>
  <c r="E49" i="30" l="1"/>
  <c r="E50" l="1"/>
  <c r="E52" s="1"/>
  <c r="E55" i="29" l="1"/>
  <c r="D50" i="30"/>
  <c r="D53" i="29"/>
</calcChain>
</file>

<file path=xl/sharedStrings.xml><?xml version="1.0" encoding="utf-8"?>
<sst xmlns="http://schemas.openxmlformats.org/spreadsheetml/2006/main" count="435" uniqueCount="349">
  <si>
    <t>Arka</t>
  </si>
  <si>
    <t>Nr.</t>
  </si>
  <si>
    <t>Banka</t>
  </si>
  <si>
    <t>PASQYRAT  FINANCIARE</t>
  </si>
  <si>
    <t>Mbështetur në Ligjin nr. 9228, dt. 29,04,2004 "Për Kontabilitetin dhe  Pasqyrat Financiare", ndryshuar me Ligjin nr. 9477, dt. 09,02,2006</t>
  </si>
  <si>
    <t>Ne Vendimin nr. 01, dt 19,04,2008 të Këshillit Kombëtar të Kontabilitetit</t>
  </si>
  <si>
    <t>Urdhërit nr. 65, dt. 05,05,2008 të Ministrit të Financave</t>
  </si>
  <si>
    <t>Të  dhënat  identifikuse</t>
  </si>
  <si>
    <t>Të  dhëna  të  tjera</t>
  </si>
  <si>
    <t xml:space="preserve">Emri : </t>
  </si>
  <si>
    <t>X</t>
  </si>
  <si>
    <t xml:space="preserve">  Individuale</t>
  </si>
  <si>
    <t>Pasqyra Financiare</t>
  </si>
  <si>
    <t xml:space="preserve">NIPT : </t>
  </si>
  <si>
    <t xml:space="preserve">  Të konsoliduara</t>
  </si>
  <si>
    <t xml:space="preserve">Monedha : </t>
  </si>
  <si>
    <r>
      <t xml:space="preserve">  </t>
    </r>
    <r>
      <rPr>
        <b/>
        <sz val="11"/>
        <color indexed="8"/>
        <rFont val="Calibri"/>
        <family val="2"/>
      </rPr>
      <t>£ekë - ALL</t>
    </r>
  </si>
  <si>
    <t xml:space="preserve">F. Ligjore. </t>
  </si>
  <si>
    <t>Shoqeri me Pergjegjesi te Kufizuar</t>
  </si>
  <si>
    <t>Periudha Kontabël :</t>
  </si>
  <si>
    <t xml:space="preserve">Adresa : </t>
  </si>
  <si>
    <t xml:space="preserve">Data e Miratimit : </t>
  </si>
  <si>
    <t xml:space="preserve">Data e Krijimit. </t>
  </si>
  <si>
    <t xml:space="preserve">Përpiluar nga : </t>
  </si>
  <si>
    <t xml:space="preserve">Nr. Regj. Tregëtar. </t>
  </si>
  <si>
    <t xml:space="preserve"> Regjistrim ne Q.K.R.</t>
  </si>
  <si>
    <t>D.R.T.</t>
  </si>
  <si>
    <t>Veprimtar.</t>
  </si>
  <si>
    <t xml:space="preserve">Data e Dorëzimit : </t>
  </si>
  <si>
    <t>Q.K.R.</t>
  </si>
  <si>
    <t>AKTIVET</t>
  </si>
  <si>
    <t>Shenime</t>
  </si>
  <si>
    <t>Viti</t>
  </si>
  <si>
    <t>AKTIVET  AFATSHKURTERA  ( I )</t>
  </si>
  <si>
    <t>Aktive Monetare</t>
  </si>
  <si>
    <t>a.</t>
  </si>
  <si>
    <t>b.</t>
  </si>
  <si>
    <t>Derivate dhe Aktive te Mbajtura per Tregetim</t>
  </si>
  <si>
    <t>Derivatet</t>
  </si>
  <si>
    <t>Aktivet e Mbajtura per Tregetim</t>
  </si>
  <si>
    <t>Aktive te Tjera Financiare Afatshkurtera</t>
  </si>
  <si>
    <t>c.</t>
  </si>
  <si>
    <t>d.</t>
  </si>
  <si>
    <t>Inventari</t>
  </si>
  <si>
    <t>Lendet e Para</t>
  </si>
  <si>
    <t>Prodhime ne Proçes</t>
  </si>
  <si>
    <t>Produkte te Gatshme</t>
  </si>
  <si>
    <t>Mallra per Rishitje</t>
  </si>
  <si>
    <t>e.</t>
  </si>
  <si>
    <t>Aktivet Biologjike Afatshkurtera</t>
  </si>
  <si>
    <t>Aktivet Afatshkurtera te Mbajtura per Shitje</t>
  </si>
  <si>
    <t>Parapagimet dhe Shpenzime e shtyra</t>
  </si>
  <si>
    <t>TOTALI  I  AKTIVEVE  AFATSHKURTERA  ( I )</t>
  </si>
  <si>
    <t>AKTIVET  AFATGJATA  ( II )</t>
  </si>
  <si>
    <t>Investimet Financiara Afatgjata</t>
  </si>
  <si>
    <r>
      <t xml:space="preserve">Pjesemarje te tjera ne njesi te kontrolluara </t>
    </r>
    <r>
      <rPr>
        <i/>
        <sz val="8"/>
        <color indexed="8"/>
        <rFont val="Calibri"/>
        <family val="2"/>
      </rPr>
      <t>(vetem ne PF)</t>
    </r>
  </si>
  <si>
    <t>Aksione dhe Investime te tjera ne Pjesmarrje</t>
  </si>
  <si>
    <t>Aksione dhe Letra te tjera me Vlere</t>
  </si>
  <si>
    <t>Llogari / Kerkesa te arketueshme Afatgjata</t>
  </si>
  <si>
    <t>Aktive Afatgjata Materiale</t>
  </si>
  <si>
    <t>Toka</t>
  </si>
  <si>
    <t>Ndertesa</t>
  </si>
  <si>
    <t>Makineri dhe paisje</t>
  </si>
  <si>
    <t>Aktivet Biologjike afatgjata</t>
  </si>
  <si>
    <t>Aktivet Atatgjata Jomateriale</t>
  </si>
  <si>
    <t>Emri i mire</t>
  </si>
  <si>
    <t>Shpenzimet e Zhvillimit</t>
  </si>
  <si>
    <t>Aktive te tjera Afatgjata Jometeriale</t>
  </si>
  <si>
    <t>Kapitali Aksionar i Papaguar</t>
  </si>
  <si>
    <t>Aktive te Tjera Afatgjata</t>
  </si>
  <si>
    <t>TOTALI  I  AKTIVEVE  AFATGJATA  ( II )</t>
  </si>
  <si>
    <t>TOTALI  I  AKTIVEVE  ( I + II )</t>
  </si>
  <si>
    <t>DETYRIMET  DHE  KAPITALI</t>
  </si>
  <si>
    <t>DETYRIMET  AFATSHKURTERA    ( I )</t>
  </si>
  <si>
    <t>Huamarrjet</t>
  </si>
  <si>
    <t>Huat dhe obligacionet afatshkurtera</t>
  </si>
  <si>
    <t>Kthimet / 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</si>
  <si>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</si>
  <si>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</si>
  <si>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</si>
  <si>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</si>
  <si>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</si>
  <si>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&gt; Sig Shoqer + Shendet</t>
  </si>
  <si>
    <t>&gt; T.A.Punesimi</t>
  </si>
  <si>
    <t>&gt; Tatim Fitimi</t>
  </si>
  <si>
    <t>Hua te tjera</t>
  </si>
  <si>
    <t>Parapagimet e arketuara</t>
  </si>
  <si>
    <t>Grantet dhe te ardhurat e shtyra</t>
  </si>
  <si>
    <t>Provizionet afatshkurtra</t>
  </si>
  <si>
    <t>TOTALI  I  DETYRIMEVE  AFATSHKURTRA  ( I )</t>
  </si>
  <si>
    <t>DETYRIME AFATGJATA      ( II )</t>
  </si>
  <si>
    <t>Huat afatgjata</t>
  </si>
  <si>
    <t>Hua, bono dhe detyrime nga qera financiare</t>
  </si>
  <si>
    <t>Bonot e konvertueshme</t>
  </si>
  <si>
    <t>Hua te tjera afatgjata</t>
  </si>
  <si>
    <t>Provizione afatgjata</t>
  </si>
  <si>
    <t>TOTALI  I  DETYRIMEVE  AFATGJATA  ( II )</t>
  </si>
  <si>
    <t>KAPITALI      ( III )</t>
  </si>
  <si>
    <t>Aksionet e pakices</t>
  </si>
  <si>
    <t>(qe perdoren vetem ne pasqyrat financiare te konsoliduara)</t>
  </si>
  <si>
    <t>Kapitali qe i perket aksionareve te shoqeris meme</t>
  </si>
  <si>
    <t>(perdoret vetem ne Pasqyrat Financiare te konsoliduara)</t>
  </si>
  <si>
    <t>TOTALI  I  KAPITALIT  ( III )</t>
  </si>
  <si>
    <t>TOTALI  I  DETYRIMEVE E KAPITALIT  ( I + II + III )</t>
  </si>
  <si>
    <t>A - PASQYRA E TE ARDHURAVE DHE SHPENZIMEVE</t>
  </si>
  <si>
    <t>( Bazuar ne Klasifikimin e Shpenzimeve sipas Natyres )</t>
  </si>
  <si>
    <t>Pershkrimi  i  Elementeve</t>
  </si>
  <si>
    <t>Nr. Llog.</t>
  </si>
  <si>
    <t>Shitjet  Neto</t>
  </si>
  <si>
    <t>a)..</t>
  </si>
  <si>
    <t>Shitje Mallrash</t>
  </si>
  <si>
    <t>b)..</t>
  </si>
  <si>
    <t>Shitje Aktive</t>
  </si>
  <si>
    <t>c)..</t>
  </si>
  <si>
    <t>Shitje Sherbime</t>
  </si>
  <si>
    <t>Te ardhura te tjera nga Veprimtarite e Shfrytezimit</t>
  </si>
  <si>
    <t xml:space="preserve">Ndryshimet ne inventarin e produkteve te </t>
  </si>
  <si>
    <t>gatshme dhe prodhimi ne proçes</t>
  </si>
  <si>
    <t>Kosto e punes</t>
  </si>
  <si>
    <t>Paga personeli</t>
  </si>
  <si>
    <t>Shpenz. per sig. shoqerore e shendetsore</t>
  </si>
  <si>
    <t>Amortizimi dhe zhvleresimet</t>
  </si>
  <si>
    <t>Mjet Transporti</t>
  </si>
  <si>
    <t>Shpenzimet e tjera</t>
  </si>
  <si>
    <t>Shpenz. Komision Bankar</t>
  </si>
  <si>
    <r>
      <t xml:space="preserve">TOTALI i Shpenzimeve                   </t>
    </r>
    <r>
      <rPr>
        <b/>
        <sz val="8"/>
        <color indexed="8"/>
        <rFont val="Calibri"/>
        <family val="2"/>
      </rPr>
      <t xml:space="preserve">  </t>
    </r>
    <r>
      <rPr>
        <sz val="8"/>
        <color indexed="8"/>
        <rFont val="Calibri"/>
        <family val="2"/>
      </rPr>
      <t xml:space="preserve">  ( 4 + 5 + 6 + 7 )</t>
    </r>
  </si>
  <si>
    <r>
      <t xml:space="preserve">Fitimi  (humbja) nga veprimtaria kryesore    </t>
    </r>
    <r>
      <rPr>
        <sz val="8"/>
        <color indexed="8"/>
        <rFont val="Calibri"/>
        <family val="2"/>
      </rPr>
      <t>( 1 + 2 ± 3 - 8 )</t>
    </r>
  </si>
  <si>
    <r>
      <t xml:space="preserve">Te ardhurat dhe veprimtarite financiare </t>
    </r>
    <r>
      <rPr>
        <sz val="8"/>
        <color indexed="8"/>
        <rFont val="Calibri"/>
        <family val="2"/>
      </rPr>
      <t>nga njesite e kontrolluara</t>
    </r>
  </si>
  <si>
    <r>
      <t xml:space="preserve">Te ardhurat dhe veprimtarite financiare </t>
    </r>
    <r>
      <rPr>
        <sz val="8"/>
        <color indexed="8"/>
        <rFont val="Calibri"/>
        <family val="2"/>
      </rPr>
      <t>nga pjesemarrjet</t>
    </r>
  </si>
  <si>
    <t>Te ardhurat dhe Shpenzimet Financiare</t>
  </si>
  <si>
    <t>Te ardhurat e Shpenzimet Financiare nga investime te tjera afatgjata</t>
  </si>
  <si>
    <t>Te ardhurat dhe Shpenzimet nga interesat</t>
  </si>
  <si>
    <t>d)..</t>
  </si>
  <si>
    <t>Te ardhura dhe Shpenzime te tjera financiare</t>
  </si>
  <si>
    <r>
      <t xml:space="preserve">TOTALI I te adhurave e shpenzimeve financiare </t>
    </r>
    <r>
      <rPr>
        <sz val="8"/>
        <color indexed="8"/>
        <rFont val="Calibri"/>
        <family val="2"/>
      </rPr>
      <t>(a ± b ± c ± d)</t>
    </r>
  </si>
  <si>
    <t>Shpenzimet e tatimit mbi fitimin</t>
  </si>
  <si>
    <t>Elementet e pasqyrave te konsoliduara</t>
  </si>
  <si>
    <t>PASQYRA  E  FLUKSIT  MONETAR</t>
  </si>
  <si>
    <t>Periudha</t>
  </si>
  <si>
    <t>( Metoda  Direkte )</t>
  </si>
  <si>
    <t>Fluksi Monetar nga Veprimtarite e Shfrytezimit</t>
  </si>
  <si>
    <t>Mjetet monetare te arketuara nga klientet</t>
  </si>
  <si>
    <t>M.M. te paguara ndaj furnitoreve</t>
  </si>
  <si>
    <t>M.M. te paguara ndaj punonjesve</t>
  </si>
  <si>
    <t>M.M. te paguara per Sig Shoqerore</t>
  </si>
  <si>
    <t>M.M. te paguara per Taksa</t>
  </si>
  <si>
    <t>M.M. te paguara per komisione</t>
  </si>
  <si>
    <t>M.M. te paguara per T.A.P.</t>
  </si>
  <si>
    <t>M.M. neto nga veprimtarite e shfrytezimit</t>
  </si>
  <si>
    <t>Fluksi Monetar nga Veprimtarite Investuese</t>
  </si>
  <si>
    <t>Blerja e njesise se kontrolluar X minus parate e arketuara</t>
  </si>
  <si>
    <t>Blerje aktiveve afatgjata materiale</t>
  </si>
  <si>
    <t>Te ardhurat nga shitja e paisjeve</t>
  </si>
  <si>
    <t>Interesi i arketuar</t>
  </si>
  <si>
    <t>M.M. neto te perdorura ne veprimtarite investuese</t>
  </si>
  <si>
    <t>Fluksi Monetar nga Aktivitetet Financiare</t>
  </si>
  <si>
    <t>Te ardhurat nga emertimi i kapitalit aksionar</t>
  </si>
  <si>
    <t>Te ardhura nga huamarrje afatgjata</t>
  </si>
  <si>
    <t>Pagesa e detyrimeve te qerase financiare</t>
  </si>
  <si>
    <t>Divident te paguar</t>
  </si>
  <si>
    <t>M.M. neto e perdorur ne veprimtarite financiare</t>
  </si>
  <si>
    <t>Rritja / Renia Neto e Mjeteve Monetare</t>
  </si>
  <si>
    <t>Mjetet Monetare ne Fillim te Periudhes Kontabel</t>
  </si>
  <si>
    <t>Mjetet Monetare ne Fund te Periudhes Kontabel</t>
  </si>
  <si>
    <t>Viti i cili deklarohet nga tatimpaguesi</t>
  </si>
  <si>
    <t xml:space="preserve"> Ploteso 4 numra</t>
  </si>
  <si>
    <t>Muaji, kur u plotesua ky formular</t>
  </si>
  <si>
    <t xml:space="preserve"> Ploteso numrin e muajit qe keni plotesuar kete deklarate midis 1 dhe 12</t>
  </si>
  <si>
    <t>Dega e Tatimeve ku jeni regjistruar</t>
  </si>
  <si>
    <t xml:space="preserve"> Ploteso emrin e deges ku keni qendren e shoqeris dhe dorezoni bilancin</t>
  </si>
  <si>
    <t>Njesia monetare qe deklarohet</t>
  </si>
  <si>
    <t xml:space="preserve"> Ploteso 000 leke - per te treguar se te dhenat qe deklarohen jane ne mije leke</t>
  </si>
  <si>
    <t>Numri i filialeve tuaj</t>
  </si>
  <si>
    <t xml:space="preserve"> Ploteso numrin e filialeve qe keni jashte rrethit tuaj, qe keni qendren</t>
  </si>
  <si>
    <t>Numri i identifikimit te personit te tatueshem</t>
  </si>
  <si>
    <t xml:space="preserve"> Ploteso numrin e NIPT si eshte ne certifikaten tuaj</t>
  </si>
  <si>
    <t>Aktiviteti kryesor qe kryhet</t>
  </si>
  <si>
    <t xml:space="preserve"> Ploteso shkurtimisht aktivitetin kryesor qe kryeni, nje ose disa</t>
  </si>
  <si>
    <t>Numri i ortakeve te shoqerise</t>
  </si>
  <si>
    <t xml:space="preserve"> Ploteso numrin e ortakeve qe ka shoqeria sipas akteve te gjykates</t>
  </si>
  <si>
    <t>Forma juridike e organizimit</t>
  </si>
  <si>
    <t xml:space="preserve"> Ploteso formen juridike qe keni sipas vendimit te fundit te gjykates</t>
  </si>
  <si>
    <t>Nr. i punonjesve te regjistruar ne shoqeri</t>
  </si>
  <si>
    <t xml:space="preserve"> Ploteso numrin e punonjesve dhe administrates perveç ortakeve</t>
  </si>
  <si>
    <t>E m e r t i m i</t>
  </si>
  <si>
    <t>V l e r a</t>
  </si>
  <si>
    <t>Kapitali i</t>
  </si>
  <si>
    <t>Prime te</t>
  </si>
  <si>
    <t>Difer. nga</t>
  </si>
  <si>
    <t>Subvencion</t>
  </si>
  <si>
    <t>Provizione</t>
  </si>
  <si>
    <t>Rezervat</t>
  </si>
  <si>
    <t>Rezultate</t>
  </si>
  <si>
    <t>Rezultati</t>
  </si>
  <si>
    <t>TOTALI</t>
  </si>
  <si>
    <t>nenshkruar</t>
  </si>
  <si>
    <t>Kapitalit</t>
  </si>
  <si>
    <t>Rivleresimi</t>
  </si>
  <si>
    <t>e  krijuara</t>
  </si>
  <si>
    <t>te mbartur</t>
  </si>
  <si>
    <t>i periudhe</t>
  </si>
  <si>
    <t>Gjendja e kapitaleve ne fillim te periudhes</t>
  </si>
  <si>
    <t>Ndryshime ne kapitalin e nenshkruar</t>
  </si>
  <si>
    <t>Diferenca nga rivleresimi</t>
  </si>
  <si>
    <t>Dividente te shperndare</t>
  </si>
  <si>
    <t>Prime te kapitalit gjate periudhes</t>
  </si>
  <si>
    <t>Rezerva te krijuara gjate periudhes</t>
  </si>
  <si>
    <t>Subvencione per investime</t>
  </si>
  <si>
    <t>Provizione per rreziqe</t>
  </si>
  <si>
    <t>Fitimi  Neto  i  Periudhes</t>
  </si>
  <si>
    <t>T O T A L I</t>
  </si>
  <si>
    <t>Gjendja e Kapitaleve te veta ne fund te periudhes</t>
  </si>
  <si>
    <t>Informata  dhe  Sqarime  te  Nevojshme</t>
  </si>
  <si>
    <t>Hartoi  Pas. Financiare</t>
  </si>
  <si>
    <t>Pranoi  Pas. Financiare</t>
  </si>
  <si>
    <t>Keto pasqyra jane perpiluar sipas Ligjit "Per Kontabilitetin dhe Pasqyrat Financiare"</t>
  </si>
  <si>
    <t>dhe jane konform Standarteve Kombetare te Kontabilitetit</t>
  </si>
  <si>
    <t xml:space="preserve">  Girando  Koti</t>
  </si>
  <si>
    <t>Kapitali  Aksionar</t>
  </si>
  <si>
    <t>Primi  i  aksionit</t>
  </si>
  <si>
    <r>
      <t>Njesit  ose  aksionet  e  thesarit</t>
    </r>
    <r>
      <rPr>
        <sz val="8"/>
        <color indexed="8"/>
        <rFont val="Calibri"/>
        <family val="2"/>
      </rPr>
      <t xml:space="preserve"> ( negative)</t>
    </r>
  </si>
  <si>
    <t>Rezerva  statusore</t>
  </si>
  <si>
    <t>Rezerva  Ligjore</t>
  </si>
  <si>
    <t>Rezerva  te  Tjera</t>
  </si>
  <si>
    <t>Fitimet  e  pashperndara</t>
  </si>
  <si>
    <t>Fitimi / Humbja  e  vitit  Financiar</t>
  </si>
  <si>
    <t>Shpenz. Te  Ndryshme</t>
  </si>
  <si>
    <t>Fitimet / Humbjet nga kursi i kembimit</t>
  </si>
  <si>
    <r>
      <t xml:space="preserve">Fitimi  /  Humbja  para tatimit                         </t>
    </r>
    <r>
      <rPr>
        <sz val="8"/>
        <color indexed="8"/>
        <rFont val="Calibri"/>
        <family val="2"/>
      </rPr>
      <t xml:space="preserve">   ( 9 ± 13 )</t>
    </r>
  </si>
  <si>
    <r>
      <t xml:space="preserve">Fitimi  /  Humbja  neto  e  vitit  Financiar   </t>
    </r>
    <r>
      <rPr>
        <sz val="8"/>
        <color indexed="8"/>
        <rFont val="Calibri"/>
        <family val="2"/>
      </rPr>
      <t xml:space="preserve">  ( 14-15 )</t>
    </r>
  </si>
  <si>
    <t>Blerje aktiveve afatgjata jo materiale</t>
  </si>
  <si>
    <t>Gjirokaster</t>
  </si>
  <si>
    <t>Zero</t>
  </si>
  <si>
    <t>1 (nje)</t>
  </si>
  <si>
    <t>Sh. P. K.</t>
  </si>
  <si>
    <t xml:space="preserve">      GUSMARI</t>
  </si>
  <si>
    <t>Ndertim, shfrytezim hidroçentrali</t>
  </si>
  <si>
    <t xml:space="preserve">   K 99411501 E</t>
  </si>
  <si>
    <r>
      <t xml:space="preserve">Permbledhje  te  Ndryshimeve  te  Kapitaleve  te  Veta ne Shoqerine   </t>
    </r>
    <r>
      <rPr>
        <u/>
        <sz val="13"/>
        <color indexed="8"/>
        <rFont val="Calibri"/>
        <family val="2"/>
      </rPr>
      <t xml:space="preserve">   "GUSMARI"  </t>
    </r>
  </si>
  <si>
    <t>K 99411501 E</t>
  </si>
  <si>
    <t>Nder. shfryt. Hidroçent</t>
  </si>
  <si>
    <t>3 (tre)</t>
  </si>
  <si>
    <t>512..</t>
  </si>
  <si>
    <t>531..</t>
  </si>
  <si>
    <t>445..</t>
  </si>
  <si>
    <t>408..</t>
  </si>
  <si>
    <t>Parapagime per AQT</t>
  </si>
  <si>
    <t>Shpenz. Paga personeli</t>
  </si>
  <si>
    <t>618..</t>
  </si>
  <si>
    <t>421..</t>
  </si>
  <si>
    <t>401..</t>
  </si>
  <si>
    <t>431..</t>
  </si>
  <si>
    <t>442..</t>
  </si>
  <si>
    <t>542..</t>
  </si>
  <si>
    <t>101..</t>
  </si>
  <si>
    <t>664..</t>
  </si>
  <si>
    <t>628..</t>
  </si>
  <si>
    <t>633..</t>
  </si>
  <si>
    <t>767..</t>
  </si>
  <si>
    <t>000 leke</t>
  </si>
  <si>
    <t>Kombetare te Kontabilitetit.</t>
  </si>
  <si>
    <t>qe ky subjekt zhvillon aktivitet ekonomik</t>
  </si>
  <si>
    <t xml:space="preserve">       Pasqyrat Financiare jane pergatitur sipas parimit te kostos historike.</t>
  </si>
  <si>
    <t xml:space="preserve">       Monedha funksionale dhe raportuese eshte LEK-u.</t>
  </si>
  <si>
    <t xml:space="preserve">       Te ardhurat dhe shpenzimet jane njohur sipas metodes se konstatimit te te drejtave dhe detyrimeve</t>
  </si>
  <si>
    <t>ardhurave me shpenzimet).</t>
  </si>
  <si>
    <t xml:space="preserve">       Politikat e reja kontabel sipas SKK jane perdorur vetem ne prospektive (vetem per vitin 2009),</t>
  </si>
  <si>
    <t>Shpenzimet jane njohur ne vitin ushtrimor si dhe te ardhurat qe lidhen me to (proçesi i perputhjes se te</t>
  </si>
  <si>
    <t>Ministrine e Ekonomise dhe Energjitikes per ndertimin e hidroçentraleve MESHANIK dhe GUVE.</t>
  </si>
  <si>
    <t>O</t>
  </si>
  <si>
    <t>I..</t>
  </si>
  <si>
    <t>II..</t>
  </si>
  <si>
    <t>III..</t>
  </si>
  <si>
    <t>IV..</t>
  </si>
  <si>
    <t>V..</t>
  </si>
  <si>
    <t>VI..</t>
  </si>
  <si>
    <t xml:space="preserve">    10/08/2009</t>
  </si>
  <si>
    <t>481..</t>
  </si>
  <si>
    <t>2134..</t>
  </si>
  <si>
    <t>121..</t>
  </si>
  <si>
    <t>▬</t>
  </si>
  <si>
    <t>207..</t>
  </si>
  <si>
    <t>Fonde tregetare</t>
  </si>
  <si>
    <t>Instalime  specifike</t>
  </si>
  <si>
    <t>2131..</t>
  </si>
  <si>
    <t>Mjete  transporti</t>
  </si>
  <si>
    <t>2151..</t>
  </si>
  <si>
    <t>Llogari / kerkesa te Arketueshme - TVSH</t>
  </si>
  <si>
    <t>Llogari / kerkesa te Arketueshme - Klienti</t>
  </si>
  <si>
    <t>411..</t>
  </si>
  <si>
    <t>519..</t>
  </si>
  <si>
    <t>Ndihme bankare - Overdraft</t>
  </si>
  <si>
    <t>641..</t>
  </si>
  <si>
    <t>606..</t>
  </si>
  <si>
    <t>Shpenz. Prim Sigurimi</t>
  </si>
  <si>
    <t>616..</t>
  </si>
  <si>
    <t>638..</t>
  </si>
  <si>
    <t>Shpenz. Tak. Doganore, tjera</t>
  </si>
  <si>
    <t>Shpenz. Tak. Regjistrimi, tjera</t>
  </si>
  <si>
    <t>694..</t>
  </si>
  <si>
    <t>661..</t>
  </si>
  <si>
    <t>766..</t>
  </si>
  <si>
    <t>M.M. te paguara per T.V.SH</t>
  </si>
  <si>
    <t>M.M. te paguara per T. Fitimi</t>
  </si>
  <si>
    <t>M.M. te paguara per Interesa</t>
  </si>
  <si>
    <t>Mjetet monetare - fonde tregetare</t>
  </si>
  <si>
    <t>Te ardhura nga kursi i kembimit</t>
  </si>
  <si>
    <t>Llogari / kerkesa te Arketueshme - T.Fitimi</t>
  </si>
  <si>
    <t>444..</t>
  </si>
  <si>
    <t>Materiale ndihmese</t>
  </si>
  <si>
    <t>312..</t>
  </si>
  <si>
    <t>6032..</t>
  </si>
  <si>
    <t>626..</t>
  </si>
  <si>
    <t>Shpenz. Telefonike</t>
  </si>
  <si>
    <t>657..</t>
  </si>
  <si>
    <t>Shpenz. Gjoba penalitete</t>
  </si>
  <si>
    <t>Materiale  konsumi</t>
  </si>
  <si>
    <t>e)..</t>
  </si>
  <si>
    <t>f)..</t>
  </si>
  <si>
    <t>g)..</t>
  </si>
  <si>
    <t>M.M. te paguara per Porosi</t>
  </si>
  <si>
    <t>M.M. te paguara per Gjoba</t>
  </si>
  <si>
    <t xml:space="preserve">       Sipas kontrates, punimet e ndertimit te ketyre dy veprave energjitike zgjasin 5-6 vite.</t>
  </si>
  <si>
    <t>M.M. te hyra nga pronari</t>
  </si>
  <si>
    <t>pasi kerkesat e SKK parashikojne te mos zbatohen keto politika ne retrospektive.</t>
  </si>
  <si>
    <t xml:space="preserve">       Ky subjek ka lidhur kontrate koncesionare Nr. 2320 Rep, Nr. 289 Kol, dt, 14-07-2009 me</t>
  </si>
  <si>
    <t>Udhezuesi nr. 01, dt. 11,03,2011 te Drej. Pergj. Tatimeve</t>
  </si>
  <si>
    <t>Viti  2013</t>
  </si>
  <si>
    <t>01/01/2013 - 31/12/2013</t>
  </si>
  <si>
    <t xml:space="preserve">  26/03/2014</t>
  </si>
  <si>
    <t>Fshati Gusmar, banesa 27</t>
  </si>
  <si>
    <t>Komuna Kurvelesh, Tepelenë</t>
  </si>
  <si>
    <t>Udhezuesi nr. 02, dt. 04,02,2014 te Drej. Pergj. Tatimeve</t>
  </si>
  <si>
    <t xml:space="preserve">   Kontabel  i  Miratuar</t>
  </si>
  <si>
    <t>232..</t>
  </si>
  <si>
    <t>Aktive afatgjata ne proces   (me vl. kontab.)</t>
  </si>
  <si>
    <t>Prodhim A.Q.Trupezuara</t>
  </si>
  <si>
    <t>722..</t>
  </si>
  <si>
    <t>Materiale te para</t>
  </si>
  <si>
    <t>601..</t>
  </si>
  <si>
    <t>Nentrajtime e punime</t>
  </si>
  <si>
    <t>607..</t>
  </si>
  <si>
    <t>Mallra, materiale, nentrajtime e punime</t>
  </si>
  <si>
    <t xml:space="preserve">       Pasqyrat Financiare te vitit 2013 jane pasqyrat e treta qe jane pergatitur sipas Standarteve</t>
  </si>
  <si>
    <t xml:space="preserve">       Shifrat e vitit 2013 jane te krahasueshme me vitin paraardhes, pasi eshte viti i peste</t>
  </si>
  <si>
    <t xml:space="preserve">       Subjekti ka filluar punimet per ndertimin e godines se hidrocentralit, si fuqi puntore</t>
  </si>
  <si>
    <t>punimet jane perballuar nga nenkontraktori firma Ndreu Konstruksion me qender ne Fier.</t>
  </si>
  <si>
    <t xml:space="preserve">     Fitimi i vitit ushtrimor 2013 konsiston ne prodhimin e AQT ne proces, nuk eshte llogaritur</t>
  </si>
  <si>
    <t>tatim fitimi pasi fitimi shkon i gjithi per te mbuluar humbjen e vitit paraardhes.</t>
  </si>
</sst>
</file>

<file path=xl/styles.xml><?xml version="1.0" encoding="utf-8"?>
<styleSheet xmlns="http://schemas.openxmlformats.org/spreadsheetml/2006/main">
  <numFmts count="1">
    <numFmt numFmtId="164" formatCode="0.0000%"/>
  </numFmts>
  <fonts count="4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1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4"/>
      <name val="Copperplate Gothic Bold"/>
      <family val="2"/>
    </font>
    <font>
      <u/>
      <sz val="13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32"/>
      <color theme="1"/>
      <name val="Antique Olive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empus Sans ITC"/>
      <family val="5"/>
    </font>
    <font>
      <sz val="10"/>
      <name val="Informal Roman"/>
      <family val="4"/>
    </font>
    <font>
      <sz val="11"/>
      <color theme="1"/>
      <name val="Wingdings"/>
      <charset val="2"/>
    </font>
    <font>
      <sz val="10"/>
      <name val="Arial"/>
      <family val="2"/>
    </font>
    <font>
      <b/>
      <sz val="24"/>
      <color theme="1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thin">
        <color indexed="64"/>
      </bottom>
      <diagonal/>
    </border>
  </borders>
  <cellStyleXfs count="17">
    <xf numFmtId="0" fontId="0" fillId="0" borderId="0"/>
    <xf numFmtId="0" fontId="22" fillId="0" borderId="0"/>
    <xf numFmtId="0" fontId="13" fillId="0" borderId="0"/>
    <xf numFmtId="0" fontId="10" fillId="0" borderId="0"/>
    <xf numFmtId="0" fontId="45" fillId="0" borderId="0"/>
    <xf numFmtId="0" fontId="13" fillId="0" borderId="0"/>
    <xf numFmtId="0" fontId="9" fillId="0" borderId="0"/>
    <xf numFmtId="0" fontId="8" fillId="0" borderId="0"/>
    <xf numFmtId="0" fontId="8" fillId="0" borderId="0"/>
    <xf numFmtId="0" fontId="13" fillId="0" borderId="0" applyFont="0" applyFill="0" applyBorder="0" applyAlignment="0" applyProtection="0"/>
    <xf numFmtId="0" fontId="13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66">
    <xf numFmtId="0" fontId="0" fillId="0" borderId="0" xfId="0"/>
    <xf numFmtId="0" fontId="22" fillId="0" borderId="14" xfId="1" applyBorder="1"/>
    <xf numFmtId="0" fontId="22" fillId="0" borderId="11" xfId="1" applyBorder="1" applyAlignment="1">
      <alignment horizontal="right" vertical="top"/>
    </xf>
    <xf numFmtId="0" fontId="22" fillId="0" borderId="0" xfId="1"/>
    <xf numFmtId="0" fontId="22" fillId="0" borderId="1" xfId="1" applyBorder="1"/>
    <xf numFmtId="0" fontId="22" fillId="0" borderId="0" xfId="1" applyBorder="1"/>
    <xf numFmtId="0" fontId="22" fillId="0" borderId="15" xfId="1" applyBorder="1"/>
    <xf numFmtId="0" fontId="24" fillId="0" borderId="0" xfId="1" applyFont="1" applyBorder="1" applyAlignment="1">
      <alignment vertical="center" wrapText="1"/>
    </xf>
    <xf numFmtId="0" fontId="25" fillId="0" borderId="0" xfId="1" applyFont="1" applyBorder="1"/>
    <xf numFmtId="0" fontId="22" fillId="2" borderId="9" xfId="1" applyFill="1" applyBorder="1"/>
    <xf numFmtId="0" fontId="22" fillId="2" borderId="14" xfId="1" applyFill="1" applyBorder="1"/>
    <xf numFmtId="0" fontId="22" fillId="2" borderId="11" xfId="1" applyFill="1" applyBorder="1"/>
    <xf numFmtId="0" fontId="22" fillId="2" borderId="1" xfId="1" applyFill="1" applyBorder="1"/>
    <xf numFmtId="0" fontId="22" fillId="2" borderId="0" xfId="1" applyFill="1" applyBorder="1"/>
    <xf numFmtId="0" fontId="22" fillId="2" borderId="15" xfId="1" applyFill="1" applyBorder="1"/>
    <xf numFmtId="0" fontId="22" fillId="2" borderId="0" xfId="1" applyFill="1" applyBorder="1" applyAlignment="1">
      <alignment horizontal="right"/>
    </xf>
    <xf numFmtId="0" fontId="26" fillId="2" borderId="5" xfId="1" applyFont="1" applyFill="1" applyBorder="1" applyAlignment="1">
      <alignment horizontal="left"/>
    </xf>
    <xf numFmtId="0" fontId="22" fillId="2" borderId="5" xfId="1" applyFill="1" applyBorder="1" applyAlignment="1">
      <alignment horizontal="right"/>
    </xf>
    <xf numFmtId="0" fontId="22" fillId="2" borderId="5" xfId="1" applyFill="1" applyBorder="1"/>
    <xf numFmtId="0" fontId="23" fillId="2" borderId="4" xfId="1" applyFont="1" applyFill="1" applyBorder="1" applyAlignment="1">
      <alignment horizontal="center" vertical="center"/>
    </xf>
    <xf numFmtId="0" fontId="22" fillId="2" borderId="4" xfId="1" applyFill="1" applyBorder="1"/>
    <xf numFmtId="0" fontId="23" fillId="2" borderId="5" xfId="1" applyFont="1" applyFill="1" applyBorder="1"/>
    <xf numFmtId="0" fontId="23" fillId="2" borderId="5" xfId="1" applyFont="1" applyFill="1" applyBorder="1" applyAlignment="1">
      <alignment horizontal="left"/>
    </xf>
    <xf numFmtId="0" fontId="23" fillId="2" borderId="0" xfId="1" applyFont="1" applyFill="1" applyBorder="1"/>
    <xf numFmtId="0" fontId="22" fillId="2" borderId="6" xfId="1" applyFill="1" applyBorder="1"/>
    <xf numFmtId="0" fontId="22" fillId="2" borderId="10" xfId="1" applyFill="1" applyBorder="1"/>
    <xf numFmtId="0" fontId="22" fillId="0" borderId="5" xfId="1" applyBorder="1"/>
    <xf numFmtId="0" fontId="22" fillId="0" borderId="10" xfId="1" applyBorder="1" applyAlignment="1">
      <alignment horizontal="right"/>
    </xf>
    <xf numFmtId="0" fontId="22" fillId="0" borderId="9" xfId="1" applyBorder="1"/>
    <xf numFmtId="0" fontId="22" fillId="0" borderId="3" xfId="1" applyBorder="1" applyAlignment="1">
      <alignment horizontal="center" vertical="center"/>
    </xf>
    <xf numFmtId="0" fontId="22" fillId="0" borderId="6" xfId="1" applyBorder="1"/>
    <xf numFmtId="0" fontId="22" fillId="0" borderId="2" xfId="1" applyBorder="1" applyAlignment="1">
      <alignment horizontal="center" vertical="center"/>
    </xf>
    <xf numFmtId="3" fontId="22" fillId="0" borderId="12" xfId="1" applyNumberFormat="1" applyBorder="1" applyAlignment="1">
      <alignment horizontal="right" vertical="center"/>
    </xf>
    <xf numFmtId="3" fontId="22" fillId="0" borderId="8" xfId="1" applyNumberFormat="1" applyBorder="1" applyAlignment="1">
      <alignment horizontal="right" vertical="center"/>
    </xf>
    <xf numFmtId="0" fontId="22" fillId="0" borderId="0" xfId="1" applyAlignment="1">
      <alignment vertical="center"/>
    </xf>
    <xf numFmtId="0" fontId="22" fillId="0" borderId="1" xfId="1" applyBorder="1" applyAlignment="1">
      <alignment horizontal="center"/>
    </xf>
    <xf numFmtId="0" fontId="27" fillId="0" borderId="2" xfId="1" applyFont="1" applyBorder="1"/>
    <xf numFmtId="3" fontId="22" fillId="0" borderId="2" xfId="1" applyNumberFormat="1" applyBorder="1" applyAlignment="1">
      <alignment horizontal="right"/>
    </xf>
    <xf numFmtId="0" fontId="22" fillId="0" borderId="0" xfId="1" applyBorder="1" applyAlignment="1">
      <alignment horizontal="center"/>
    </xf>
    <xf numFmtId="0" fontId="28" fillId="0" borderId="0" xfId="1" applyFont="1" applyBorder="1"/>
    <xf numFmtId="3" fontId="22" fillId="0" borderId="13" xfId="1" applyNumberFormat="1" applyBorder="1" applyAlignment="1">
      <alignment horizontal="right"/>
    </xf>
    <xf numFmtId="0" fontId="22" fillId="0" borderId="9" xfId="1" applyBorder="1" applyAlignment="1">
      <alignment horizontal="center"/>
    </xf>
    <xf numFmtId="3" fontId="22" fillId="0" borderId="3" xfId="1" applyNumberFormat="1" applyBorder="1" applyAlignment="1">
      <alignment horizontal="right"/>
    </xf>
    <xf numFmtId="0" fontId="22" fillId="0" borderId="5" xfId="1" applyBorder="1" applyAlignment="1">
      <alignment horizontal="center"/>
    </xf>
    <xf numFmtId="0" fontId="28" fillId="0" borderId="5" xfId="1" applyFont="1" applyBorder="1"/>
    <xf numFmtId="0" fontId="22" fillId="0" borderId="6" xfId="1" applyBorder="1" applyAlignment="1">
      <alignment horizontal="center"/>
    </xf>
    <xf numFmtId="3" fontId="22" fillId="3" borderId="2" xfId="1" applyNumberFormat="1" applyFill="1" applyBorder="1" applyAlignment="1">
      <alignment horizontal="right"/>
    </xf>
    <xf numFmtId="3" fontId="22" fillId="0" borderId="12" xfId="1" applyNumberFormat="1" applyBorder="1" applyAlignment="1">
      <alignment horizontal="right"/>
    </xf>
    <xf numFmtId="3" fontId="22" fillId="0" borderId="8" xfId="1" applyNumberFormat="1" applyBorder="1" applyAlignment="1">
      <alignment horizontal="right"/>
    </xf>
    <xf numFmtId="0" fontId="22" fillId="0" borderId="14" xfId="1" applyBorder="1" applyAlignment="1">
      <alignment horizontal="left"/>
    </xf>
    <xf numFmtId="0" fontId="22" fillId="0" borderId="5" xfId="1" applyBorder="1" applyAlignment="1">
      <alignment horizontal="left"/>
    </xf>
    <xf numFmtId="0" fontId="22" fillId="0" borderId="7" xfId="1" applyBorder="1"/>
    <xf numFmtId="0" fontId="22" fillId="0" borderId="12" xfId="1" applyBorder="1"/>
    <xf numFmtId="0" fontId="22" fillId="0" borderId="12" xfId="1" applyBorder="1" applyAlignment="1">
      <alignment horizontal="center"/>
    </xf>
    <xf numFmtId="0" fontId="27" fillId="0" borderId="4" xfId="1" applyFont="1" applyBorder="1"/>
    <xf numFmtId="3" fontId="22" fillId="0" borderId="4" xfId="1" applyNumberFormat="1" applyBorder="1" applyAlignment="1">
      <alignment horizontal="right"/>
    </xf>
    <xf numFmtId="0" fontId="27" fillId="0" borderId="0" xfId="1" applyFont="1"/>
    <xf numFmtId="0" fontId="27" fillId="0" borderId="3" xfId="1" applyFont="1" applyBorder="1" applyAlignment="1">
      <alignment horizontal="center" vertical="center"/>
    </xf>
    <xf numFmtId="0" fontId="22" fillId="0" borderId="0" xfId="1" applyBorder="1" applyAlignment="1">
      <alignment horizontal="center" vertical="center"/>
    </xf>
    <xf numFmtId="0" fontId="22" fillId="0" borderId="18" xfId="1" applyBorder="1"/>
    <xf numFmtId="0" fontId="22" fillId="0" borderId="17" xfId="1" applyBorder="1" applyAlignment="1">
      <alignment horizontal="center"/>
    </xf>
    <xf numFmtId="0" fontId="28" fillId="0" borderId="17" xfId="1" applyFont="1" applyBorder="1"/>
    <xf numFmtId="3" fontId="22" fillId="0" borderId="16" xfId="1" applyNumberFormat="1" applyBorder="1" applyAlignment="1">
      <alignment horizontal="right"/>
    </xf>
    <xf numFmtId="0" fontId="29" fillId="0" borderId="17" xfId="1" applyFont="1" applyBorder="1" applyAlignment="1">
      <alignment horizontal="left"/>
    </xf>
    <xf numFmtId="3" fontId="22" fillId="3" borderId="4" xfId="1" applyNumberFormat="1" applyFill="1" applyBorder="1" applyAlignment="1">
      <alignment horizontal="right"/>
    </xf>
    <xf numFmtId="0" fontId="30" fillId="0" borderId="0" xfId="1" applyFont="1" applyBorder="1"/>
    <xf numFmtId="0" fontId="30" fillId="0" borderId="5" xfId="1" applyFont="1" applyBorder="1"/>
    <xf numFmtId="0" fontId="22" fillId="0" borderId="7" xfId="1" applyBorder="1" applyAlignment="1">
      <alignment horizontal="center"/>
    </xf>
    <xf numFmtId="0" fontId="22" fillId="0" borderId="12" xfId="1" applyBorder="1" applyAlignment="1">
      <alignment horizontal="right"/>
    </xf>
    <xf numFmtId="0" fontId="22" fillId="0" borderId="0" xfId="1" applyAlignment="1">
      <alignment horizontal="center"/>
    </xf>
    <xf numFmtId="0" fontId="32" fillId="0" borderId="9" xfId="1" applyFont="1" applyBorder="1" applyAlignment="1">
      <alignment horizontal="center" vertical="center" wrapText="1"/>
    </xf>
    <xf numFmtId="3" fontId="32" fillId="0" borderId="3" xfId="1" applyNumberFormat="1" applyFont="1" applyBorder="1" applyAlignment="1">
      <alignment horizontal="right" vertical="center" wrapText="1"/>
    </xf>
    <xf numFmtId="0" fontId="22" fillId="0" borderId="0" xfId="1" applyAlignment="1">
      <alignment horizontal="left" wrapText="1"/>
    </xf>
    <xf numFmtId="0" fontId="32" fillId="0" borderId="1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28" fillId="0" borderId="0" xfId="1" applyFont="1" applyBorder="1" applyAlignment="1">
      <alignment horizontal="left" vertical="center" wrapText="1"/>
    </xf>
    <xf numFmtId="3" fontId="32" fillId="0" borderId="2" xfId="1" applyNumberFormat="1" applyFont="1" applyBorder="1" applyAlignment="1">
      <alignment horizontal="right" vertical="center" wrapText="1"/>
    </xf>
    <xf numFmtId="0" fontId="32" fillId="0" borderId="6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left" vertical="center" wrapText="1"/>
    </xf>
    <xf numFmtId="0" fontId="28" fillId="0" borderId="5" xfId="1" applyFont="1" applyBorder="1" applyAlignment="1">
      <alignment horizontal="left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/>
    </xf>
    <xf numFmtId="0" fontId="22" fillId="0" borderId="14" xfId="1" applyFont="1" applyBorder="1" applyAlignment="1">
      <alignment horizontal="left" wrapText="1"/>
    </xf>
    <xf numFmtId="0" fontId="22" fillId="0" borderId="11" xfId="1" applyFont="1" applyBorder="1" applyAlignment="1">
      <alignment vertical="center" wrapText="1"/>
    </xf>
    <xf numFmtId="3" fontId="32" fillId="0" borderId="3" xfId="1" applyNumberFormat="1" applyFont="1" applyBorder="1" applyAlignment="1">
      <alignment horizontal="right" wrapText="1"/>
    </xf>
    <xf numFmtId="0" fontId="22" fillId="0" borderId="14" xfId="1" applyFont="1" applyBorder="1" applyAlignment="1">
      <alignment vertical="center" wrapText="1"/>
    </xf>
    <xf numFmtId="0" fontId="22" fillId="0" borderId="5" xfId="1" applyFont="1" applyBorder="1" applyAlignment="1">
      <alignment horizontal="center" vertical="center"/>
    </xf>
    <xf numFmtId="3" fontId="22" fillId="0" borderId="2" xfId="1" applyNumberFormat="1" applyBorder="1" applyAlignment="1">
      <alignment horizontal="right" wrapText="1"/>
    </xf>
    <xf numFmtId="0" fontId="22" fillId="0" borderId="9" xfId="1" applyFont="1" applyBorder="1" applyAlignment="1">
      <alignment horizontal="center"/>
    </xf>
    <xf numFmtId="0" fontId="22" fillId="0" borderId="14" xfId="1" applyFont="1" applyBorder="1"/>
    <xf numFmtId="0" fontId="22" fillId="0" borderId="11" xfId="1" applyFont="1" applyBorder="1"/>
    <xf numFmtId="0" fontId="32" fillId="0" borderId="0" xfId="1" applyFont="1" applyBorder="1" applyAlignment="1">
      <alignment horizontal="center" wrapText="1"/>
    </xf>
    <xf numFmtId="0" fontId="28" fillId="0" borderId="0" xfId="1" applyFont="1" applyBorder="1" applyAlignment="1">
      <alignment horizontal="left" vertical="center"/>
    </xf>
    <xf numFmtId="0" fontId="32" fillId="0" borderId="15" xfId="1" applyFont="1" applyBorder="1" applyAlignment="1">
      <alignment horizontal="left" vertical="center" wrapText="1"/>
    </xf>
    <xf numFmtId="3" fontId="32" fillId="0" borderId="2" xfId="1" applyNumberFormat="1" applyFont="1" applyBorder="1" applyAlignment="1">
      <alignment horizontal="right" wrapText="1"/>
    </xf>
    <xf numFmtId="0" fontId="32" fillId="0" borderId="5" xfId="1" applyFont="1" applyBorder="1" applyAlignment="1">
      <alignment horizontal="center" wrapText="1"/>
    </xf>
    <xf numFmtId="0" fontId="28" fillId="0" borderId="5" xfId="1" applyFont="1" applyBorder="1" applyAlignment="1">
      <alignment horizontal="left" vertical="center"/>
    </xf>
    <xf numFmtId="0" fontId="32" fillId="0" borderId="10" xfId="1" applyFont="1" applyBorder="1" applyAlignment="1">
      <alignment horizontal="left" vertical="center" wrapText="1"/>
    </xf>
    <xf numFmtId="0" fontId="22" fillId="0" borderId="14" xfId="1" applyFont="1" applyBorder="1" applyAlignment="1">
      <alignment horizontal="center" wrapText="1"/>
    </xf>
    <xf numFmtId="0" fontId="22" fillId="0" borderId="11" xfId="1" applyFont="1" applyBorder="1" applyAlignment="1">
      <alignment horizontal="left" vertical="center" wrapText="1"/>
    </xf>
    <xf numFmtId="0" fontId="28" fillId="0" borderId="15" xfId="1" applyFont="1" applyBorder="1" applyAlignment="1">
      <alignment horizontal="left" vertical="center" wrapText="1"/>
    </xf>
    <xf numFmtId="0" fontId="28" fillId="0" borderId="10" xfId="1" applyFont="1" applyBorder="1" applyAlignment="1">
      <alignment vertical="center" wrapText="1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28" fillId="0" borderId="10" xfId="1" applyFont="1" applyBorder="1" applyAlignment="1">
      <alignment horizontal="left" vertical="center" wrapText="1"/>
    </xf>
    <xf numFmtId="0" fontId="32" fillId="0" borderId="7" xfId="1" applyFont="1" applyBorder="1" applyAlignment="1">
      <alignment horizontal="center" vertical="center" wrapText="1"/>
    </xf>
    <xf numFmtId="3" fontId="32" fillId="3" borderId="3" xfId="1" applyNumberFormat="1" applyFont="1" applyFill="1" applyBorder="1" applyAlignment="1">
      <alignment horizontal="right" vertical="center" wrapText="1"/>
    </xf>
    <xf numFmtId="0" fontId="22" fillId="0" borderId="0" xfId="1" applyAlignment="1">
      <alignment horizontal="right" vertical="center" wrapText="1"/>
    </xf>
    <xf numFmtId="20" fontId="32" fillId="0" borderId="1" xfId="1" applyNumberFormat="1" applyFont="1" applyBorder="1" applyAlignment="1">
      <alignment horizontal="center" vertical="center" wrapText="1"/>
    </xf>
    <xf numFmtId="20" fontId="32" fillId="0" borderId="0" xfId="1" applyNumberFormat="1" applyFont="1" applyBorder="1" applyAlignment="1">
      <alignment horizontal="center" vertical="center"/>
    </xf>
    <xf numFmtId="0" fontId="22" fillId="0" borderId="0" xfId="1" applyAlignment="1">
      <alignment horizontal="left" vertical="center" wrapText="1"/>
    </xf>
    <xf numFmtId="3" fontId="32" fillId="0" borderId="4" xfId="1" applyNumberFormat="1" applyFont="1" applyBorder="1" applyAlignment="1">
      <alignment horizontal="right" wrapText="1"/>
    </xf>
    <xf numFmtId="0" fontId="22" fillId="0" borderId="0" xfId="1" applyAlignment="1">
      <alignment horizontal="center" vertical="center"/>
    </xf>
    <xf numFmtId="0" fontId="32" fillId="0" borderId="0" xfId="1" applyFont="1" applyAlignment="1">
      <alignment horizontal="left" vertical="center" wrapText="1"/>
    </xf>
    <xf numFmtId="0" fontId="30" fillId="0" borderId="0" xfId="1" applyFont="1" applyBorder="1" applyAlignment="1">
      <alignment horizontal="left" vertical="center" wrapText="1"/>
    </xf>
    <xf numFmtId="0" fontId="32" fillId="0" borderId="0" xfId="1" applyFont="1"/>
    <xf numFmtId="0" fontId="22" fillId="0" borderId="0" xfId="1" applyAlignment="1"/>
    <xf numFmtId="0" fontId="30" fillId="0" borderId="0" xfId="1" applyFont="1" applyBorder="1" applyAlignment="1">
      <alignment horizontal="left" wrapText="1"/>
    </xf>
    <xf numFmtId="0" fontId="22" fillId="0" borderId="0" xfId="1" applyAlignment="1">
      <alignment wrapText="1"/>
    </xf>
    <xf numFmtId="0" fontId="30" fillId="0" borderId="0" xfId="1" applyFont="1" applyBorder="1" applyAlignment="1">
      <alignment wrapText="1"/>
    </xf>
    <xf numFmtId="0" fontId="22" fillId="0" borderId="0" xfId="1" applyBorder="1" applyAlignment="1">
      <alignment horizontal="left"/>
    </xf>
    <xf numFmtId="0" fontId="33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2" fillId="0" borderId="4" xfId="1" applyBorder="1" applyAlignment="1">
      <alignment horizontal="center" vertical="center"/>
    </xf>
    <xf numFmtId="0" fontId="22" fillId="0" borderId="0" xfId="1" applyAlignment="1">
      <alignment horizontal="left"/>
    </xf>
    <xf numFmtId="0" fontId="22" fillId="0" borderId="18" xfId="1" applyBorder="1" applyAlignment="1">
      <alignment horizontal="left"/>
    </xf>
    <xf numFmtId="0" fontId="22" fillId="0" borderId="17" xfId="1" applyBorder="1" applyAlignment="1">
      <alignment horizontal="left"/>
    </xf>
    <xf numFmtId="0" fontId="23" fillId="0" borderId="14" xfId="1" applyFont="1" applyBorder="1" applyAlignment="1">
      <alignment horizontal="left" vertical="center"/>
    </xf>
    <xf numFmtId="0" fontId="22" fillId="0" borderId="14" xfId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2" fillId="0" borderId="12" xfId="1" applyBorder="1" applyAlignment="1">
      <alignment horizontal="left" vertical="center"/>
    </xf>
    <xf numFmtId="0" fontId="23" fillId="0" borderId="0" xfId="1" applyFont="1" applyBorder="1" applyAlignment="1">
      <alignment horizontal="left"/>
    </xf>
    <xf numFmtId="0" fontId="31" fillId="0" borderId="0" xfId="1" applyFont="1" applyFill="1"/>
    <xf numFmtId="0" fontId="27" fillId="0" borderId="9" xfId="1" applyFont="1" applyBorder="1" applyAlignment="1">
      <alignment vertical="center"/>
    </xf>
    <xf numFmtId="0" fontId="27" fillId="0" borderId="14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27" fillId="0" borderId="19" xfId="1" applyFont="1" applyBorder="1" applyAlignment="1">
      <alignment horizontal="left" vertical="center"/>
    </xf>
    <xf numFmtId="0" fontId="27" fillId="0" borderId="20" xfId="1" applyFont="1" applyBorder="1" applyAlignment="1">
      <alignment vertical="center"/>
    </xf>
    <xf numFmtId="0" fontId="27" fillId="0" borderId="19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7" fillId="0" borderId="6" xfId="1" applyFont="1" applyBorder="1" applyAlignment="1">
      <alignment vertical="center"/>
    </xf>
    <xf numFmtId="0" fontId="27" fillId="0" borderId="5" xfId="1" applyFont="1" applyBorder="1" applyAlignment="1">
      <alignment vertical="center"/>
    </xf>
    <xf numFmtId="0" fontId="27" fillId="0" borderId="10" xfId="1" applyFont="1" applyBorder="1" applyAlignment="1">
      <alignment vertical="center"/>
    </xf>
    <xf numFmtId="0" fontId="27" fillId="0" borderId="22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right"/>
    </xf>
    <xf numFmtId="3" fontId="22" fillId="0" borderId="13" xfId="1" applyNumberFormat="1" applyFont="1" applyBorder="1"/>
    <xf numFmtId="0" fontId="27" fillId="4" borderId="0" xfId="1" applyFont="1" applyFill="1" applyBorder="1"/>
    <xf numFmtId="0" fontId="27" fillId="4" borderId="3" xfId="1" applyFont="1" applyFill="1" applyBorder="1"/>
    <xf numFmtId="0" fontId="27" fillId="0" borderId="19" xfId="1" applyFont="1" applyBorder="1"/>
    <xf numFmtId="0" fontId="27" fillId="0" borderId="20" xfId="1" applyFont="1" applyBorder="1"/>
    <xf numFmtId="0" fontId="27" fillId="0" borderId="20" xfId="1" applyFont="1" applyBorder="1" applyAlignment="1">
      <alignment horizontal="right"/>
    </xf>
    <xf numFmtId="3" fontId="22" fillId="0" borderId="4" xfId="1" applyNumberFormat="1" applyFont="1" applyBorder="1"/>
    <xf numFmtId="0" fontId="27" fillId="4" borderId="20" xfId="1" applyFont="1" applyFill="1" applyBorder="1"/>
    <xf numFmtId="0" fontId="27" fillId="0" borderId="23" xfId="1" applyFont="1" applyBorder="1"/>
    <xf numFmtId="0" fontId="27" fillId="4" borderId="23" xfId="1" applyFont="1" applyFill="1" applyBorder="1"/>
    <xf numFmtId="0" fontId="27" fillId="0" borderId="1" xfId="1" applyFont="1" applyBorder="1"/>
    <xf numFmtId="0" fontId="27" fillId="5" borderId="4" xfId="1" applyFont="1" applyFill="1" applyBorder="1" applyAlignment="1">
      <alignment vertical="center"/>
    </xf>
    <xf numFmtId="0" fontId="32" fillId="0" borderId="7" xfId="1" applyFont="1" applyBorder="1"/>
    <xf numFmtId="0" fontId="27" fillId="0" borderId="12" xfId="1" applyFont="1" applyBorder="1"/>
    <xf numFmtId="0" fontId="27" fillId="0" borderId="12" xfId="1" applyFont="1" applyBorder="1" applyAlignment="1">
      <alignment horizontal="right"/>
    </xf>
    <xf numFmtId="3" fontId="22" fillId="0" borderId="4" xfId="1" applyNumberFormat="1" applyFont="1" applyFill="1" applyBorder="1"/>
    <xf numFmtId="3" fontId="27" fillId="0" borderId="0" xfId="1" applyNumberFormat="1" applyFont="1"/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1" xfId="0" applyBorder="1"/>
    <xf numFmtId="0" fontId="0" fillId="0" borderId="15" xfId="0" applyBorder="1"/>
    <xf numFmtId="0" fontId="0" fillId="0" borderId="0" xfId="0" applyBorder="1"/>
    <xf numFmtId="0" fontId="0" fillId="0" borderId="17" xfId="0" applyBorder="1"/>
    <xf numFmtId="0" fontId="15" fillId="0" borderId="0" xfId="0" applyFont="1" applyBorder="1" applyAlignment="1">
      <alignment horizontal="left"/>
    </xf>
    <xf numFmtId="0" fontId="14" fillId="0" borderId="0" xfId="0" applyFont="1" applyBorder="1"/>
    <xf numFmtId="0" fontId="15" fillId="0" borderId="0" xfId="0" applyFont="1" applyBorder="1" applyAlignment="1">
      <alignment horizontal="right"/>
    </xf>
    <xf numFmtId="0" fontId="0" fillId="0" borderId="5" xfId="0" applyBorder="1"/>
    <xf numFmtId="0" fontId="13" fillId="0" borderId="0" xfId="0" applyFont="1" applyBorder="1"/>
    <xf numFmtId="0" fontId="0" fillId="0" borderId="6" xfId="0" applyBorder="1"/>
    <xf numFmtId="0" fontId="13" fillId="0" borderId="5" xfId="0" applyFont="1" applyBorder="1"/>
    <xf numFmtId="0" fontId="0" fillId="0" borderId="10" xfId="0" applyBorder="1"/>
    <xf numFmtId="3" fontId="32" fillId="0" borderId="2" xfId="1" applyNumberFormat="1" applyFont="1" applyFill="1" applyBorder="1" applyAlignment="1">
      <alignment horizontal="right" wrapText="1"/>
    </xf>
    <xf numFmtId="3" fontId="32" fillId="0" borderId="13" xfId="1" applyNumberFormat="1" applyFont="1" applyFill="1" applyBorder="1" applyAlignment="1">
      <alignment horizontal="right" wrapText="1"/>
    </xf>
    <xf numFmtId="3" fontId="32" fillId="0" borderId="3" xfId="1" applyNumberFormat="1" applyFont="1" applyFill="1" applyBorder="1" applyAlignment="1">
      <alignment horizontal="right" wrapText="1"/>
    </xf>
    <xf numFmtId="3" fontId="22" fillId="0" borderId="4" xfId="1" applyNumberFormat="1" applyFont="1" applyFill="1" applyBorder="1" applyAlignment="1">
      <alignment vertical="center"/>
    </xf>
    <xf numFmtId="0" fontId="27" fillId="0" borderId="3" xfId="1" applyFont="1" applyFill="1" applyBorder="1" applyAlignment="1">
      <alignment horizontal="center" vertical="center"/>
    </xf>
    <xf numFmtId="0" fontId="27" fillId="0" borderId="9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/>
    </xf>
    <xf numFmtId="0" fontId="27" fillId="0" borderId="6" xfId="1" applyFont="1" applyFill="1" applyBorder="1" applyAlignment="1">
      <alignment horizontal="center" vertical="center"/>
    </xf>
    <xf numFmtId="0" fontId="40" fillId="2" borderId="5" xfId="1" applyFont="1" applyFill="1" applyBorder="1"/>
    <xf numFmtId="0" fontId="27" fillId="0" borderId="0" xfId="1" applyFont="1" applyAlignment="1">
      <alignment horizontal="center"/>
    </xf>
    <xf numFmtId="0" fontId="27" fillId="0" borderId="7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27" fillId="0" borderId="13" xfId="1" applyFont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2" fillId="0" borderId="11" xfId="1" applyBorder="1"/>
    <xf numFmtId="0" fontId="28" fillId="0" borderId="15" xfId="1" applyFont="1" applyBorder="1"/>
    <xf numFmtId="0" fontId="28" fillId="0" borderId="10" xfId="1" applyFont="1" applyBorder="1"/>
    <xf numFmtId="0" fontId="27" fillId="0" borderId="16" xfId="1" applyFont="1" applyBorder="1" applyAlignment="1">
      <alignment horizontal="center"/>
    </xf>
    <xf numFmtId="3" fontId="22" fillId="0" borderId="16" xfId="1" applyNumberFormat="1" applyFill="1" applyBorder="1" applyAlignment="1">
      <alignment horizontal="right"/>
    </xf>
    <xf numFmtId="3" fontId="22" fillId="0" borderId="2" xfId="1" applyNumberFormat="1" applyFill="1" applyBorder="1" applyAlignment="1">
      <alignment horizontal="right"/>
    </xf>
    <xf numFmtId="0" fontId="41" fillId="2" borderId="5" xfId="1" applyFont="1" applyFill="1" applyBorder="1" applyAlignment="1">
      <alignment horizontal="left"/>
    </xf>
    <xf numFmtId="0" fontId="42" fillId="0" borderId="17" xfId="0" applyFont="1" applyBorder="1"/>
    <xf numFmtId="0" fontId="43" fillId="0" borderId="17" xfId="0" applyFont="1" applyBorder="1"/>
    <xf numFmtId="0" fontId="44" fillId="0" borderId="9" xfId="1" applyFont="1" applyBorder="1" applyAlignment="1">
      <alignment horizontal="right" vertical="top"/>
    </xf>
    <xf numFmtId="0" fontId="44" fillId="0" borderId="6" xfId="1" applyFont="1" applyBorder="1" applyAlignment="1">
      <alignment horizontal="right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28" fillId="0" borderId="15" xfId="1" applyFont="1" applyBorder="1" applyAlignment="1">
      <alignment horizontal="left" vertical="center" wrapText="1"/>
    </xf>
    <xf numFmtId="0" fontId="22" fillId="0" borderId="3" xfId="1" applyBorder="1" applyAlignment="1">
      <alignment horizontal="center" vertical="center"/>
    </xf>
    <xf numFmtId="0" fontId="22" fillId="0" borderId="13" xfId="1" applyBorder="1" applyAlignment="1">
      <alignment horizontal="center" vertical="center"/>
    </xf>
    <xf numFmtId="0" fontId="27" fillId="0" borderId="9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3" fontId="22" fillId="0" borderId="3" xfId="1" applyNumberFormat="1" applyFill="1" applyBorder="1" applyAlignment="1">
      <alignment horizontal="right"/>
    </xf>
    <xf numFmtId="0" fontId="22" fillId="0" borderId="24" xfId="1" applyBorder="1" applyAlignment="1">
      <alignment horizontal="center"/>
    </xf>
    <xf numFmtId="0" fontId="28" fillId="0" borderId="24" xfId="1" applyFont="1" applyBorder="1"/>
    <xf numFmtId="3" fontId="30" fillId="0" borderId="4" xfId="1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3" fontId="22" fillId="0" borderId="0" xfId="1" applyNumberFormat="1" applyBorder="1" applyAlignment="1">
      <alignment horizontal="left"/>
    </xf>
    <xf numFmtId="3" fontId="22" fillId="0" borderId="0" xfId="1" applyNumberForma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9" fillId="0" borderId="18" xfId="1" applyFont="1" applyBorder="1" applyAlignment="1">
      <alignment horizontal="left"/>
    </xf>
    <xf numFmtId="3" fontId="22" fillId="0" borderId="0" xfId="1" applyNumberFormat="1"/>
    <xf numFmtId="3" fontId="22" fillId="0" borderId="13" xfId="1" applyNumberFormat="1" applyFill="1" applyBorder="1" applyAlignment="1">
      <alignment horizontal="right"/>
    </xf>
    <xf numFmtId="0" fontId="22" fillId="0" borderId="3" xfId="1" applyBorder="1" applyAlignment="1">
      <alignment horizontal="center" vertical="center"/>
    </xf>
    <xf numFmtId="0" fontId="22" fillId="0" borderId="13" xfId="1" applyBorder="1" applyAlignment="1">
      <alignment horizontal="center" vertical="center"/>
    </xf>
    <xf numFmtId="0" fontId="22" fillId="0" borderId="4" xfId="1" applyBorder="1" applyAlignment="1">
      <alignment horizontal="center" vertical="center"/>
    </xf>
    <xf numFmtId="0" fontId="28" fillId="0" borderId="15" xfId="1" applyFont="1" applyBorder="1" applyAlignment="1">
      <alignment horizontal="left" vertical="center" wrapText="1"/>
    </xf>
    <xf numFmtId="0" fontId="22" fillId="0" borderId="3" xfId="1" applyBorder="1" applyAlignment="1">
      <alignment horizontal="center" vertical="center"/>
    </xf>
    <xf numFmtId="0" fontId="22" fillId="0" borderId="13" xfId="1" applyBorder="1" applyAlignment="1">
      <alignment horizontal="center" vertical="center"/>
    </xf>
    <xf numFmtId="0" fontId="22" fillId="0" borderId="4" xfId="1" applyBorder="1" applyAlignment="1">
      <alignment horizontal="center" vertical="center"/>
    </xf>
    <xf numFmtId="3" fontId="22" fillId="3" borderId="3" xfId="1" applyNumberFormat="1" applyFill="1" applyBorder="1"/>
    <xf numFmtId="3" fontId="32" fillId="3" borderId="3" xfId="1" applyNumberFormat="1" applyFont="1" applyFill="1" applyBorder="1" applyAlignment="1">
      <alignment horizontal="right" wrapText="1"/>
    </xf>
    <xf numFmtId="3" fontId="32" fillId="3" borderId="2" xfId="1" applyNumberFormat="1" applyFont="1" applyFill="1" applyBorder="1" applyAlignment="1">
      <alignment horizontal="right" wrapText="1"/>
    </xf>
    <xf numFmtId="0" fontId="32" fillId="6" borderId="7" xfId="1" applyFont="1" applyFill="1" applyBorder="1" applyAlignment="1">
      <alignment horizontal="center" vertical="center" wrapText="1"/>
    </xf>
    <xf numFmtId="3" fontId="32" fillId="6" borderId="3" xfId="1" applyNumberFormat="1" applyFont="1" applyFill="1" applyBorder="1" applyAlignment="1">
      <alignment horizontal="right" vertical="center" wrapText="1"/>
    </xf>
    <xf numFmtId="3" fontId="32" fillId="6" borderId="4" xfId="1" applyNumberFormat="1" applyFont="1" applyFill="1" applyBorder="1" applyAlignment="1">
      <alignment horizontal="right" wrapText="1"/>
    </xf>
    <xf numFmtId="3" fontId="22" fillId="3" borderId="16" xfId="1" applyNumberFormat="1" applyFill="1" applyBorder="1" applyAlignment="1">
      <alignment horizontal="right"/>
    </xf>
    <xf numFmtId="0" fontId="27" fillId="6" borderId="2" xfId="1" applyFont="1" applyFill="1" applyBorder="1" applyAlignment="1">
      <alignment horizontal="center"/>
    </xf>
    <xf numFmtId="3" fontId="22" fillId="3" borderId="3" xfId="1" applyNumberFormat="1" applyFill="1" applyBorder="1" applyAlignment="1">
      <alignment horizontal="right"/>
    </xf>
    <xf numFmtId="0" fontId="22" fillId="6" borderId="1" xfId="1" applyFill="1" applyBorder="1"/>
    <xf numFmtId="0" fontId="22" fillId="6" borderId="0" xfId="1" applyFill="1" applyBorder="1"/>
    <xf numFmtId="0" fontId="22" fillId="6" borderId="0" xfId="1" applyFill="1" applyBorder="1" applyAlignment="1">
      <alignment horizontal="right"/>
    </xf>
    <xf numFmtId="3" fontId="22" fillId="6" borderId="13" xfId="1" applyNumberFormat="1" applyFill="1" applyBorder="1" applyAlignment="1">
      <alignment horizontal="right"/>
    </xf>
    <xf numFmtId="0" fontId="22" fillId="6" borderId="9" xfId="1" applyFill="1" applyBorder="1"/>
    <xf numFmtId="0" fontId="22" fillId="6" borderId="14" xfId="1" applyFill="1" applyBorder="1"/>
    <xf numFmtId="0" fontId="22" fillId="6" borderId="14" xfId="1" applyFill="1" applyBorder="1" applyAlignment="1">
      <alignment horizontal="right"/>
    </xf>
    <xf numFmtId="0" fontId="27" fillId="6" borderId="3" xfId="1" applyFont="1" applyFill="1" applyBorder="1" applyAlignment="1">
      <alignment horizontal="center"/>
    </xf>
    <xf numFmtId="3" fontId="22" fillId="6" borderId="4" xfId="1" applyNumberFormat="1" applyFill="1" applyBorder="1" applyAlignment="1">
      <alignment horizontal="right"/>
    </xf>
    <xf numFmtId="0" fontId="27" fillId="0" borderId="2" xfId="1" applyFont="1" applyFill="1" applyBorder="1" applyAlignment="1">
      <alignment horizontal="center"/>
    </xf>
    <xf numFmtId="0" fontId="27" fillId="0" borderId="3" xfId="1" applyFont="1" applyFill="1" applyBorder="1" applyAlignment="1">
      <alignment horizontal="center"/>
    </xf>
    <xf numFmtId="0" fontId="22" fillId="6" borderId="1" xfId="1" applyFill="1" applyBorder="1" applyAlignment="1">
      <alignment horizontal="center"/>
    </xf>
    <xf numFmtId="3" fontId="22" fillId="6" borderId="2" xfId="1" applyNumberFormat="1" applyFill="1" applyBorder="1" applyAlignment="1">
      <alignment horizontal="right"/>
    </xf>
    <xf numFmtId="0" fontId="22" fillId="6" borderId="0" xfId="1" applyFill="1" applyBorder="1" applyAlignment="1">
      <alignment horizontal="center"/>
    </xf>
    <xf numFmtId="3" fontId="22" fillId="0" borderId="4" xfId="1" applyNumberFormat="1" applyFill="1" applyBorder="1" applyAlignment="1">
      <alignment horizontal="right"/>
    </xf>
    <xf numFmtId="0" fontId="7" fillId="0" borderId="18" xfId="1" applyFont="1" applyBorder="1" applyAlignment="1">
      <alignment horizontal="left"/>
    </xf>
    <xf numFmtId="0" fontId="22" fillId="0" borderId="2" xfId="1" applyBorder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27" fillId="0" borderId="13" xfId="1" applyFont="1" applyBorder="1" applyAlignment="1">
      <alignment horizontal="center" vertical="center"/>
    </xf>
    <xf numFmtId="0" fontId="22" fillId="0" borderId="3" xfId="1" applyBorder="1" applyAlignment="1">
      <alignment horizontal="center" vertical="center"/>
    </xf>
    <xf numFmtId="0" fontId="22" fillId="0" borderId="13" xfId="1" applyBorder="1" applyAlignment="1">
      <alignment horizontal="center" vertical="center"/>
    </xf>
    <xf numFmtId="0" fontId="22" fillId="0" borderId="4" xfId="1" applyBorder="1" applyAlignment="1">
      <alignment horizontal="center" vertical="center"/>
    </xf>
    <xf numFmtId="0" fontId="28" fillId="0" borderId="0" xfId="1" applyFont="1" applyBorder="1" applyAlignment="1">
      <alignment horizontal="left" vertical="center" wrapText="1"/>
    </xf>
    <xf numFmtId="0" fontId="32" fillId="0" borderId="0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4" fillId="0" borderId="0" xfId="1" applyFont="1" applyBorder="1"/>
    <xf numFmtId="0" fontId="22" fillId="0" borderId="1" xfId="1" applyFont="1" applyBorder="1" applyAlignment="1">
      <alignment horizontal="center" vertical="center" wrapText="1"/>
    </xf>
    <xf numFmtId="0" fontId="22" fillId="0" borderId="15" xfId="1" applyFont="1" applyBorder="1" applyAlignment="1">
      <alignment vertical="center" wrapText="1"/>
    </xf>
    <xf numFmtId="0" fontId="27" fillId="6" borderId="14" xfId="1" applyFont="1" applyFill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/>
    </xf>
    <xf numFmtId="0" fontId="27" fillId="0" borderId="5" xfId="1" applyFont="1" applyBorder="1" applyAlignment="1">
      <alignment horizontal="center" vertical="center" wrapText="1"/>
    </xf>
    <xf numFmtId="0" fontId="27" fillId="6" borderId="12" xfId="1" applyFont="1" applyFill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2" fillId="0" borderId="3" xfId="1" applyFill="1" applyBorder="1" applyAlignment="1">
      <alignment horizontal="center" vertical="center"/>
    </xf>
    <xf numFmtId="0" fontId="22" fillId="0" borderId="13" xfId="1" applyFill="1" applyBorder="1" applyAlignment="1">
      <alignment horizontal="center" vertical="center"/>
    </xf>
    <xf numFmtId="164" fontId="32" fillId="0" borderId="0" xfId="1" applyNumberFormat="1" applyFont="1"/>
    <xf numFmtId="0" fontId="3" fillId="0" borderId="14" xfId="1" applyFont="1" applyBorder="1" applyAlignment="1">
      <alignment horizontal="left"/>
    </xf>
    <xf numFmtId="3" fontId="47" fillId="0" borderId="2" xfId="1" applyNumberFormat="1" applyFont="1" applyFill="1" applyBorder="1" applyAlignment="1">
      <alignment horizontal="right"/>
    </xf>
    <xf numFmtId="3" fontId="22" fillId="0" borderId="12" xfId="1" applyNumberFormat="1" applyFill="1" applyBorder="1" applyAlignment="1">
      <alignment horizontal="right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22" fillId="0" borderId="4" xfId="1" applyFill="1" applyBorder="1" applyAlignment="1">
      <alignment horizontal="center" vertical="center"/>
    </xf>
    <xf numFmtId="0" fontId="31" fillId="0" borderId="7" xfId="1" applyFont="1" applyFill="1" applyBorder="1"/>
    <xf numFmtId="0" fontId="34" fillId="0" borderId="12" xfId="1" applyFont="1" applyFill="1" applyBorder="1" applyAlignment="1">
      <alignment vertical="center"/>
    </xf>
    <xf numFmtId="0" fontId="31" fillId="0" borderId="12" xfId="1" applyFont="1" applyFill="1" applyBorder="1"/>
    <xf numFmtId="0" fontId="35" fillId="0" borderId="12" xfId="1" applyFont="1" applyFill="1" applyBorder="1" applyAlignment="1">
      <alignment vertical="center"/>
    </xf>
    <xf numFmtId="0" fontId="31" fillId="0" borderId="8" xfId="1" applyFont="1" applyFill="1" applyBorder="1"/>
    <xf numFmtId="0" fontId="36" fillId="2" borderId="0" xfId="1" applyFont="1" applyFill="1" applyBorder="1" applyAlignment="1">
      <alignment horizontal="center"/>
    </xf>
    <xf numFmtId="0" fontId="24" fillId="0" borderId="0" xfId="1" applyFont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2" fillId="2" borderId="15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 vertical="center" wrapText="1"/>
    </xf>
    <xf numFmtId="0" fontId="46" fillId="0" borderId="0" xfId="1" applyFont="1" applyBorder="1" applyAlignment="1">
      <alignment horizontal="center"/>
    </xf>
    <xf numFmtId="0" fontId="46" fillId="0" borderId="5" xfId="1" applyFont="1" applyBorder="1" applyAlignment="1">
      <alignment horizontal="center"/>
    </xf>
    <xf numFmtId="0" fontId="37" fillId="0" borderId="11" xfId="1" applyFont="1" applyBorder="1" applyAlignment="1">
      <alignment horizontal="center" vertical="center"/>
    </xf>
    <xf numFmtId="0" fontId="38" fillId="0" borderId="10" xfId="1" applyFont="1" applyBorder="1"/>
    <xf numFmtId="0" fontId="23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3" fontId="22" fillId="0" borderId="3" xfId="1" applyNumberFormat="1" applyBorder="1" applyAlignment="1">
      <alignment horizontal="center" vertical="center"/>
    </xf>
    <xf numFmtId="3" fontId="22" fillId="0" borderId="13" xfId="1" applyNumberForma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3" fontId="22" fillId="0" borderId="3" xfId="1" applyNumberFormat="1" applyFill="1" applyBorder="1" applyAlignment="1">
      <alignment horizontal="center" vertical="center"/>
    </xf>
    <xf numFmtId="3" fontId="22" fillId="0" borderId="13" xfId="1" applyNumberFormat="1" applyFill="1" applyBorder="1" applyAlignment="1">
      <alignment horizontal="center" vertical="center"/>
    </xf>
    <xf numFmtId="0" fontId="39" fillId="6" borderId="12" xfId="1" applyFont="1" applyFill="1" applyBorder="1" applyAlignment="1">
      <alignment horizontal="left" vertical="center" wrapText="1"/>
    </xf>
    <xf numFmtId="0" fontId="39" fillId="6" borderId="8" xfId="1" applyFont="1" applyFill="1" applyBorder="1" applyAlignment="1">
      <alignment horizontal="left" vertical="center" wrapText="1"/>
    </xf>
    <xf numFmtId="0" fontId="32" fillId="0" borderId="5" xfId="1" applyFont="1" applyBorder="1" applyAlignment="1">
      <alignment horizontal="left" vertical="center" wrapText="1"/>
    </xf>
    <xf numFmtId="0" fontId="32" fillId="0" borderId="10" xfId="1" applyFont="1" applyBorder="1" applyAlignment="1">
      <alignment horizontal="left" vertical="center" wrapText="1"/>
    </xf>
    <xf numFmtId="0" fontId="28" fillId="0" borderId="0" xfId="1" applyFont="1" applyBorder="1" applyAlignment="1">
      <alignment horizontal="left" vertical="center" wrapText="1"/>
    </xf>
    <xf numFmtId="0" fontId="28" fillId="0" borderId="15" xfId="1" applyFont="1" applyBorder="1" applyAlignment="1">
      <alignment horizontal="left" vertical="center" wrapText="1"/>
    </xf>
    <xf numFmtId="0" fontId="28" fillId="0" borderId="5" xfId="1" applyFont="1" applyBorder="1" applyAlignment="1">
      <alignment horizontal="left" vertical="center" wrapText="1"/>
    </xf>
    <xf numFmtId="0" fontId="28" fillId="0" borderId="10" xfId="1" applyFont="1" applyBorder="1" applyAlignment="1">
      <alignment horizontal="left" vertical="center" wrapText="1"/>
    </xf>
    <xf numFmtId="0" fontId="39" fillId="0" borderId="5" xfId="1" applyFont="1" applyBorder="1" applyAlignment="1">
      <alignment horizontal="left" vertical="center" wrapText="1"/>
    </xf>
    <xf numFmtId="0" fontId="39" fillId="0" borderId="10" xfId="1" applyFont="1" applyBorder="1" applyAlignment="1">
      <alignment horizontal="left" vertical="center" wrapText="1"/>
    </xf>
    <xf numFmtId="0" fontId="32" fillId="0" borderId="0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33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2" fillId="0" borderId="3" xfId="1" applyBorder="1" applyAlignment="1">
      <alignment horizontal="center" vertical="center"/>
    </xf>
    <xf numFmtId="0" fontId="22" fillId="0" borderId="13" xfId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2" fillId="0" borderId="14" xfId="1" applyFont="1" applyBorder="1" applyAlignment="1">
      <alignment horizontal="left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left" vertical="center" wrapText="1"/>
    </xf>
    <xf numFmtId="0" fontId="22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0" fontId="39" fillId="0" borderId="8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left" vertical="center" wrapText="1"/>
    </xf>
    <xf numFmtId="0" fontId="32" fillId="0" borderId="8" xfId="1" applyFont="1" applyBorder="1" applyAlignment="1">
      <alignment horizontal="left" vertical="center" wrapText="1"/>
    </xf>
    <xf numFmtId="0" fontId="22" fillId="0" borderId="14" xfId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27" fillId="0" borderId="3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4" xfId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2" fillId="0" borderId="9" xfId="1" applyFont="1" applyFill="1" applyBorder="1" applyAlignment="1">
      <alignment horizontal="center" vertical="center"/>
    </xf>
    <xf numFmtId="0" fontId="22" fillId="0" borderId="14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17">
    <cellStyle name="Comma [0] 2" xfId="9"/>
    <cellStyle name="Normal" xfId="0" builtinId="0"/>
    <cellStyle name="Normal 2" xfId="1"/>
    <cellStyle name="Normal 2 2" xfId="2"/>
    <cellStyle name="Normal 2 2 2" xfId="5"/>
    <cellStyle name="Normal 2 2 3" xfId="6"/>
    <cellStyle name="Normal 2 3" xfId="4"/>
    <cellStyle name="Normal 2 3 2" xfId="10"/>
    <cellStyle name="Normal 2 4" xfId="11"/>
    <cellStyle name="Normal 2 4 2" xfId="12"/>
    <cellStyle name="Normal 2 4 2 2" xfId="16"/>
    <cellStyle name="Normal 2 5" xfId="13"/>
    <cellStyle name="Normal 3" xfId="3"/>
    <cellStyle name="Normal 3 2" xfId="7"/>
    <cellStyle name="Normal 4" xfId="8"/>
    <cellStyle name="Normal 4 2" xfId="14"/>
    <cellStyle name="Normal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B2:S54"/>
  <sheetViews>
    <sheetView zoomScale="70" zoomScaleNormal="70" workbookViewId="0">
      <selection activeCell="T40" sqref="T40"/>
    </sheetView>
  </sheetViews>
  <sheetFormatPr defaultColWidth="9.140625" defaultRowHeight="15"/>
  <cols>
    <col min="1" max="1" width="2.85546875" style="3" customWidth="1"/>
    <col min="2" max="3" width="2.7109375" style="3" customWidth="1"/>
    <col min="4" max="8" width="6.7109375" style="3" customWidth="1"/>
    <col min="9" max="10" width="3.7109375" style="3" customWidth="1"/>
    <col min="11" max="11" width="2.7109375" style="3" customWidth="1"/>
    <col min="12" max="13" width="6.7109375" style="3" customWidth="1"/>
    <col min="14" max="14" width="4.7109375" style="3" customWidth="1"/>
    <col min="15" max="15" width="2.7109375" style="3" customWidth="1"/>
    <col min="16" max="17" width="6.7109375" style="3" customWidth="1"/>
    <col min="18" max="18" width="3.7109375" style="3" customWidth="1"/>
    <col min="19" max="19" width="2.7109375" style="3" customWidth="1"/>
    <col min="20" max="20" width="9.140625" style="3" customWidth="1"/>
    <col min="21" max="16384" width="9.140625" style="3"/>
  </cols>
  <sheetData>
    <row r="2" spans="2:19">
      <c r="B2" s="206" t="s">
        <v>269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</row>
    <row r="3" spans="2:19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spans="2:19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2:19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2:19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2:19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</row>
    <row r="8" spans="2:19" ht="40.5">
      <c r="B8" s="4"/>
      <c r="C8" s="5"/>
      <c r="D8" s="295" t="s">
        <v>3</v>
      </c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5"/>
      <c r="S8" s="6"/>
    </row>
    <row r="9" spans="2:19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</row>
    <row r="10" spans="2:19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</row>
    <row r="11" spans="2:19" ht="18" customHeight="1">
      <c r="B11" s="4"/>
      <c r="C11" s="5"/>
      <c r="D11" s="5"/>
      <c r="E11" s="296" t="s">
        <v>4</v>
      </c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7"/>
      <c r="R11" s="5"/>
      <c r="S11" s="6"/>
    </row>
    <row r="12" spans="2:19" ht="18" customHeight="1">
      <c r="B12" s="4"/>
      <c r="C12" s="5"/>
      <c r="D12" s="7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7"/>
      <c r="R12" s="5"/>
      <c r="S12" s="6"/>
    </row>
    <row r="13" spans="2:19" ht="18" customHeight="1">
      <c r="B13" s="4"/>
      <c r="C13" s="5"/>
      <c r="D13" s="5"/>
      <c r="E13" s="296" t="s">
        <v>5</v>
      </c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7"/>
      <c r="R13" s="7"/>
      <c r="S13" s="6"/>
    </row>
    <row r="14" spans="2:19" ht="18" customHeight="1">
      <c r="B14" s="4"/>
      <c r="C14" s="5"/>
      <c r="D14" s="5"/>
      <c r="E14" s="272"/>
      <c r="F14" s="296" t="s">
        <v>6</v>
      </c>
      <c r="G14" s="296"/>
      <c r="H14" s="296"/>
      <c r="I14" s="296"/>
      <c r="J14" s="296"/>
      <c r="K14" s="296"/>
      <c r="L14" s="296"/>
      <c r="M14" s="296"/>
      <c r="N14" s="296"/>
      <c r="O14" s="296"/>
      <c r="P14" s="7"/>
      <c r="Q14" s="7"/>
      <c r="R14" s="7"/>
      <c r="S14" s="6"/>
    </row>
    <row r="15" spans="2:19" ht="15" customHeight="1">
      <c r="B15" s="4"/>
      <c r="C15" s="5"/>
      <c r="D15" s="5"/>
      <c r="E15" s="272"/>
      <c r="F15" s="300" t="s">
        <v>326</v>
      </c>
      <c r="G15" s="300"/>
      <c r="H15" s="300"/>
      <c r="I15" s="300"/>
      <c r="J15" s="300"/>
      <c r="K15" s="300"/>
      <c r="L15" s="300"/>
      <c r="M15" s="300"/>
      <c r="N15" s="300"/>
      <c r="O15" s="300"/>
      <c r="P15" s="272"/>
      <c r="Q15" s="5"/>
      <c r="R15" s="5"/>
      <c r="S15" s="6"/>
    </row>
    <row r="16" spans="2:19">
      <c r="B16" s="4"/>
      <c r="C16" s="5"/>
      <c r="D16" s="5"/>
      <c r="E16" s="272"/>
      <c r="F16" s="300" t="s">
        <v>332</v>
      </c>
      <c r="G16" s="300"/>
      <c r="H16" s="300"/>
      <c r="I16" s="300"/>
      <c r="J16" s="300"/>
      <c r="K16" s="300"/>
      <c r="L16" s="300"/>
      <c r="M16" s="300"/>
      <c r="N16" s="300"/>
      <c r="O16" s="300"/>
      <c r="P16" s="272"/>
      <c r="Q16" s="5"/>
      <c r="R16" s="5"/>
      <c r="S16" s="6"/>
    </row>
    <row r="17" spans="2:19" ht="15.75">
      <c r="B17" s="4"/>
      <c r="C17" s="5"/>
      <c r="D17" s="8"/>
      <c r="E17" s="272"/>
      <c r="F17" s="272"/>
      <c r="G17" s="7"/>
      <c r="H17" s="7"/>
      <c r="I17" s="7"/>
      <c r="J17" s="7"/>
      <c r="K17" s="7"/>
      <c r="L17" s="7"/>
      <c r="M17" s="7"/>
      <c r="N17" s="272"/>
      <c r="O17" s="272"/>
      <c r="P17" s="272"/>
      <c r="Q17" s="5"/>
      <c r="R17" s="5"/>
      <c r="S17" s="6"/>
    </row>
    <row r="18" spans="2:19" ht="15.75">
      <c r="B18" s="4"/>
      <c r="C18" s="5"/>
      <c r="D18" s="8"/>
      <c r="E18" s="272"/>
      <c r="F18" s="272"/>
      <c r="G18" s="7"/>
      <c r="H18" s="7"/>
      <c r="I18" s="7"/>
      <c r="J18" s="7"/>
      <c r="K18" s="7"/>
      <c r="L18" s="7"/>
      <c r="M18" s="7"/>
      <c r="N18" s="272"/>
      <c r="O18" s="272"/>
      <c r="P18" s="272"/>
      <c r="Q18" s="5"/>
      <c r="R18" s="5"/>
      <c r="S18" s="6"/>
    </row>
    <row r="19" spans="2:19">
      <c r="B19" s="4"/>
      <c r="C19" s="5"/>
      <c r="D19" s="5"/>
      <c r="E19" s="272"/>
      <c r="F19" s="272"/>
      <c r="G19" s="7"/>
      <c r="H19" s="7"/>
      <c r="I19" s="7"/>
      <c r="J19" s="7"/>
      <c r="K19" s="7"/>
      <c r="L19" s="7"/>
      <c r="M19" s="7"/>
      <c r="N19" s="272"/>
      <c r="O19" s="272"/>
      <c r="P19" s="272"/>
      <c r="Q19" s="5"/>
      <c r="R19" s="5"/>
      <c r="S19" s="6"/>
    </row>
    <row r="20" spans="2:19">
      <c r="B20" s="4"/>
      <c r="C20" s="5"/>
      <c r="D20" s="5"/>
      <c r="E20" s="272"/>
      <c r="F20" s="272"/>
      <c r="G20" s="272"/>
      <c r="H20" s="301" t="s">
        <v>327</v>
      </c>
      <c r="I20" s="301"/>
      <c r="J20" s="301"/>
      <c r="K20" s="301"/>
      <c r="L20" s="301"/>
      <c r="M20" s="272"/>
      <c r="N20" s="272"/>
      <c r="O20" s="272"/>
      <c r="P20" s="272"/>
      <c r="Q20" s="5"/>
      <c r="R20" s="5"/>
      <c r="S20" s="6"/>
    </row>
    <row r="21" spans="2:19">
      <c r="B21" s="4"/>
      <c r="C21" s="5"/>
      <c r="D21" s="5"/>
      <c r="E21" s="272"/>
      <c r="F21" s="272"/>
      <c r="G21" s="272"/>
      <c r="H21" s="302"/>
      <c r="I21" s="302"/>
      <c r="J21" s="302"/>
      <c r="K21" s="302"/>
      <c r="L21" s="302"/>
      <c r="M21" s="272"/>
      <c r="N21" s="272"/>
      <c r="O21" s="272"/>
      <c r="P21" s="272"/>
      <c r="Q21" s="5"/>
      <c r="R21" s="5"/>
      <c r="S21" s="6"/>
    </row>
    <row r="22" spans="2:19">
      <c r="B22" s="4"/>
      <c r="C22" s="5"/>
      <c r="D22" s="5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5"/>
      <c r="R22" s="5"/>
      <c r="S22" s="6"/>
    </row>
    <row r="23" spans="2:19">
      <c r="B23" s="4"/>
      <c r="C23" s="5"/>
      <c r="D23" s="5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5"/>
      <c r="R23" s="5"/>
      <c r="S23" s="6"/>
    </row>
    <row r="24" spans="2:19"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</row>
    <row r="25" spans="2:19">
      <c r="B25" s="4"/>
      <c r="C25" s="9"/>
      <c r="D25" s="10"/>
      <c r="E25" s="10"/>
      <c r="F25" s="10"/>
      <c r="G25" s="10"/>
      <c r="H25" s="10"/>
      <c r="I25" s="11"/>
      <c r="J25" s="5"/>
      <c r="K25" s="9"/>
      <c r="L25" s="10"/>
      <c r="M25" s="10"/>
      <c r="N25" s="10"/>
      <c r="O25" s="10"/>
      <c r="P25" s="10"/>
      <c r="Q25" s="10"/>
      <c r="R25" s="11"/>
      <c r="S25" s="6"/>
    </row>
    <row r="26" spans="2:19">
      <c r="B26" s="4"/>
      <c r="C26" s="297" t="s">
        <v>7</v>
      </c>
      <c r="D26" s="298"/>
      <c r="E26" s="298"/>
      <c r="F26" s="298"/>
      <c r="G26" s="298"/>
      <c r="H26" s="298"/>
      <c r="I26" s="299"/>
      <c r="J26" s="5"/>
      <c r="K26" s="297" t="s">
        <v>8</v>
      </c>
      <c r="L26" s="298"/>
      <c r="M26" s="298"/>
      <c r="N26" s="298"/>
      <c r="O26" s="298"/>
      <c r="P26" s="298"/>
      <c r="Q26" s="298"/>
      <c r="R26" s="299"/>
      <c r="S26" s="6"/>
    </row>
    <row r="27" spans="2:19">
      <c r="B27" s="4"/>
      <c r="C27" s="12"/>
      <c r="D27" s="13"/>
      <c r="E27" s="13"/>
      <c r="F27" s="13"/>
      <c r="G27" s="13"/>
      <c r="H27" s="13"/>
      <c r="I27" s="14"/>
      <c r="J27" s="5"/>
      <c r="K27" s="12"/>
      <c r="L27" s="13"/>
      <c r="M27" s="13"/>
      <c r="N27" s="13"/>
      <c r="O27" s="13"/>
      <c r="P27" s="13"/>
      <c r="Q27" s="13"/>
      <c r="R27" s="14"/>
      <c r="S27" s="6"/>
    </row>
    <row r="28" spans="2:19" ht="18.75">
      <c r="B28" s="4"/>
      <c r="C28" s="12"/>
      <c r="D28" s="15" t="s">
        <v>9</v>
      </c>
      <c r="E28" s="16" t="s">
        <v>235</v>
      </c>
      <c r="F28" s="17"/>
      <c r="G28" s="18"/>
      <c r="H28" s="18"/>
      <c r="I28" s="14"/>
      <c r="J28" s="5"/>
      <c r="K28" s="12"/>
      <c r="L28" s="13"/>
      <c r="M28" s="13"/>
      <c r="N28" s="13"/>
      <c r="O28" s="13"/>
      <c r="P28" s="13"/>
      <c r="Q28" s="13"/>
      <c r="R28" s="14"/>
      <c r="S28" s="6"/>
    </row>
    <row r="29" spans="2:19">
      <c r="B29" s="4"/>
      <c r="C29" s="12"/>
      <c r="D29" s="15"/>
      <c r="E29" s="15"/>
      <c r="F29" s="15"/>
      <c r="G29" s="13"/>
      <c r="H29" s="13"/>
      <c r="I29" s="14"/>
      <c r="J29" s="5"/>
      <c r="K29" s="12"/>
      <c r="L29" s="13"/>
      <c r="M29" s="13"/>
      <c r="N29" s="13"/>
      <c r="O29" s="19" t="s">
        <v>10</v>
      </c>
      <c r="P29" s="13" t="s">
        <v>11</v>
      </c>
      <c r="Q29" s="13"/>
      <c r="R29" s="14"/>
      <c r="S29" s="6"/>
    </row>
    <row r="30" spans="2:19">
      <c r="B30" s="4"/>
      <c r="C30" s="12"/>
      <c r="D30" s="15"/>
      <c r="E30" s="15"/>
      <c r="F30" s="15"/>
      <c r="G30" s="13"/>
      <c r="H30" s="13"/>
      <c r="I30" s="14"/>
      <c r="J30" s="5"/>
      <c r="K30" s="12"/>
      <c r="L30" s="13" t="s">
        <v>12</v>
      </c>
      <c r="M30" s="13"/>
      <c r="N30" s="13"/>
      <c r="O30" s="13"/>
      <c r="P30" s="13"/>
      <c r="Q30" s="13"/>
      <c r="R30" s="14"/>
      <c r="S30" s="6"/>
    </row>
    <row r="31" spans="2:19" ht="18.75">
      <c r="B31" s="4"/>
      <c r="C31" s="12"/>
      <c r="D31" s="15" t="s">
        <v>13</v>
      </c>
      <c r="E31" s="16" t="s">
        <v>237</v>
      </c>
      <c r="F31" s="17"/>
      <c r="G31" s="18"/>
      <c r="H31" s="18"/>
      <c r="I31" s="14"/>
      <c r="J31" s="5"/>
      <c r="K31" s="12"/>
      <c r="L31" s="13"/>
      <c r="M31" s="13"/>
      <c r="N31" s="13"/>
      <c r="O31" s="20"/>
      <c r="P31" s="13" t="s">
        <v>14</v>
      </c>
      <c r="Q31" s="13"/>
      <c r="R31" s="14"/>
      <c r="S31" s="6"/>
    </row>
    <row r="32" spans="2:19">
      <c r="B32" s="4"/>
      <c r="C32" s="12"/>
      <c r="D32" s="15"/>
      <c r="E32" s="15"/>
      <c r="F32" s="15"/>
      <c r="G32" s="13"/>
      <c r="H32" s="13"/>
      <c r="I32" s="14"/>
      <c r="J32" s="5"/>
      <c r="K32" s="12"/>
      <c r="L32" s="13"/>
      <c r="M32" s="13"/>
      <c r="N32" s="13"/>
      <c r="O32" s="13"/>
      <c r="P32" s="13"/>
      <c r="Q32" s="13"/>
      <c r="R32" s="14"/>
      <c r="S32" s="6"/>
    </row>
    <row r="33" spans="2:19">
      <c r="B33" s="4"/>
      <c r="C33" s="12"/>
      <c r="D33" s="15"/>
      <c r="E33" s="15"/>
      <c r="F33" s="15"/>
      <c r="G33" s="13"/>
      <c r="H33" s="13"/>
      <c r="I33" s="14"/>
      <c r="J33" s="5"/>
      <c r="K33" s="12"/>
      <c r="L33" s="13"/>
      <c r="M33" s="15" t="s">
        <v>15</v>
      </c>
      <c r="N33" s="21" t="s">
        <v>16</v>
      </c>
      <c r="O33" s="18"/>
      <c r="P33" s="18"/>
      <c r="Q33" s="18"/>
      <c r="R33" s="14"/>
      <c r="S33" s="6"/>
    </row>
    <row r="34" spans="2:19">
      <c r="B34" s="4"/>
      <c r="C34" s="12"/>
      <c r="D34" s="15" t="s">
        <v>17</v>
      </c>
      <c r="E34" s="21" t="s">
        <v>18</v>
      </c>
      <c r="F34" s="18"/>
      <c r="G34" s="18"/>
      <c r="H34" s="18"/>
      <c r="I34" s="14"/>
      <c r="J34" s="5"/>
      <c r="K34" s="12"/>
      <c r="L34" s="13"/>
      <c r="M34" s="15"/>
      <c r="N34" s="13"/>
      <c r="O34" s="13"/>
      <c r="P34" s="13"/>
      <c r="Q34" s="13"/>
      <c r="R34" s="14"/>
      <c r="S34" s="6"/>
    </row>
    <row r="35" spans="2:19">
      <c r="B35" s="4"/>
      <c r="C35" s="12"/>
      <c r="D35" s="15"/>
      <c r="E35" s="15"/>
      <c r="F35" s="15"/>
      <c r="G35" s="13"/>
      <c r="H35" s="13"/>
      <c r="I35" s="14"/>
      <c r="J35" s="5"/>
      <c r="K35" s="12"/>
      <c r="L35" s="13"/>
      <c r="M35" s="15"/>
      <c r="N35" s="13"/>
      <c r="O35" s="13"/>
      <c r="P35" s="13"/>
      <c r="Q35" s="13"/>
      <c r="R35" s="14"/>
      <c r="S35" s="6"/>
    </row>
    <row r="36" spans="2:19">
      <c r="B36" s="4"/>
      <c r="C36" s="12"/>
      <c r="D36" s="15"/>
      <c r="E36" s="15"/>
      <c r="F36" s="15"/>
      <c r="G36" s="13"/>
      <c r="H36" s="13"/>
      <c r="I36" s="14"/>
      <c r="J36" s="5"/>
      <c r="K36" s="12"/>
      <c r="L36" s="13"/>
      <c r="M36" s="15" t="s">
        <v>19</v>
      </c>
      <c r="N36" s="21" t="s">
        <v>328</v>
      </c>
      <c r="O36" s="18"/>
      <c r="P36" s="18"/>
      <c r="Q36" s="18"/>
      <c r="R36" s="14"/>
      <c r="S36" s="6"/>
    </row>
    <row r="37" spans="2:19">
      <c r="B37" s="4"/>
      <c r="C37" s="12"/>
      <c r="D37" s="15" t="s">
        <v>20</v>
      </c>
      <c r="E37" s="22" t="s">
        <v>330</v>
      </c>
      <c r="F37" s="17"/>
      <c r="G37" s="18"/>
      <c r="H37" s="18"/>
      <c r="I37" s="14"/>
      <c r="J37" s="5"/>
      <c r="K37" s="12"/>
      <c r="L37" s="13"/>
      <c r="M37" s="15"/>
      <c r="N37" s="13"/>
      <c r="O37" s="13"/>
      <c r="P37" s="13"/>
      <c r="Q37" s="13"/>
      <c r="R37" s="14"/>
      <c r="S37" s="6"/>
    </row>
    <row r="38" spans="2:19">
      <c r="B38" s="4"/>
      <c r="C38" s="12"/>
      <c r="D38" s="13"/>
      <c r="E38" s="23" t="s">
        <v>331</v>
      </c>
      <c r="F38" s="23"/>
      <c r="G38" s="13"/>
      <c r="H38" s="13"/>
      <c r="I38" s="14"/>
      <c r="J38" s="5"/>
      <c r="K38" s="12"/>
      <c r="L38" s="13"/>
      <c r="M38" s="15"/>
      <c r="N38" s="13"/>
      <c r="O38" s="13"/>
      <c r="P38" s="13"/>
      <c r="Q38" s="13"/>
      <c r="R38" s="14"/>
      <c r="S38" s="6"/>
    </row>
    <row r="39" spans="2:19">
      <c r="B39" s="4"/>
      <c r="C39" s="12"/>
      <c r="D39" s="13"/>
      <c r="E39" s="13"/>
      <c r="F39" s="13"/>
      <c r="G39" s="13"/>
      <c r="H39" s="13"/>
      <c r="I39" s="14"/>
      <c r="J39" s="5"/>
      <c r="K39" s="12"/>
      <c r="L39" s="13"/>
      <c r="M39" s="15" t="s">
        <v>21</v>
      </c>
      <c r="N39" s="203" t="s">
        <v>329</v>
      </c>
      <c r="O39" s="189"/>
      <c r="P39" s="189"/>
      <c r="Q39" s="18"/>
      <c r="R39" s="14"/>
      <c r="S39" s="6"/>
    </row>
    <row r="40" spans="2:19">
      <c r="B40" s="4"/>
      <c r="C40" s="12"/>
      <c r="D40" s="13"/>
      <c r="E40" s="15" t="s">
        <v>22</v>
      </c>
      <c r="F40" s="21" t="s">
        <v>276</v>
      </c>
      <c r="G40" s="18"/>
      <c r="H40" s="18"/>
      <c r="I40" s="14"/>
      <c r="J40" s="5"/>
      <c r="K40" s="12"/>
      <c r="L40" s="13"/>
      <c r="M40" s="15"/>
      <c r="N40" s="13"/>
      <c r="O40" s="13"/>
      <c r="P40" s="13"/>
      <c r="Q40" s="13"/>
      <c r="R40" s="14"/>
      <c r="S40" s="6"/>
    </row>
    <row r="41" spans="2:19">
      <c r="B41" s="4"/>
      <c r="C41" s="12"/>
      <c r="D41" s="13"/>
      <c r="E41" s="15"/>
      <c r="F41" s="13"/>
      <c r="G41" s="13"/>
      <c r="H41" s="13"/>
      <c r="I41" s="14"/>
      <c r="J41" s="5"/>
      <c r="K41" s="12"/>
      <c r="L41" s="13"/>
      <c r="M41" s="15"/>
      <c r="N41" s="15"/>
      <c r="O41" s="15"/>
      <c r="P41" s="15"/>
      <c r="Q41" s="15"/>
      <c r="R41" s="14"/>
      <c r="S41" s="6"/>
    </row>
    <row r="42" spans="2:19">
      <c r="B42" s="4"/>
      <c r="C42" s="12"/>
      <c r="D42" s="13"/>
      <c r="E42" s="15"/>
      <c r="F42" s="13"/>
      <c r="G42" s="13"/>
      <c r="H42" s="13"/>
      <c r="I42" s="14"/>
      <c r="J42" s="5"/>
      <c r="K42" s="12"/>
      <c r="L42" s="13"/>
      <c r="M42" s="15" t="s">
        <v>23</v>
      </c>
      <c r="N42" s="22" t="s">
        <v>217</v>
      </c>
      <c r="O42" s="18"/>
      <c r="P42" s="18"/>
      <c r="Q42" s="18"/>
      <c r="R42" s="14"/>
      <c r="S42" s="6"/>
    </row>
    <row r="43" spans="2:19">
      <c r="B43" s="4"/>
      <c r="C43" s="12"/>
      <c r="D43" s="13"/>
      <c r="E43" s="15" t="s">
        <v>24</v>
      </c>
      <c r="F43" s="21" t="s">
        <v>25</v>
      </c>
      <c r="G43" s="18"/>
      <c r="H43" s="18"/>
      <c r="I43" s="14"/>
      <c r="J43" s="5"/>
      <c r="K43" s="12"/>
      <c r="L43" s="13"/>
      <c r="M43" s="13"/>
      <c r="N43" s="23" t="s">
        <v>333</v>
      </c>
      <c r="O43" s="13"/>
      <c r="P43" s="13"/>
      <c r="Q43" s="13"/>
      <c r="R43" s="14"/>
      <c r="S43" s="6"/>
    </row>
    <row r="44" spans="2:19">
      <c r="B44" s="4"/>
      <c r="C44" s="12"/>
      <c r="D44" s="13"/>
      <c r="E44" s="15"/>
      <c r="F44" s="13"/>
      <c r="G44" s="13"/>
      <c r="H44" s="13"/>
      <c r="I44" s="14"/>
      <c r="J44" s="5"/>
      <c r="K44" s="12"/>
      <c r="L44" s="13"/>
      <c r="M44" s="13"/>
      <c r="N44" s="13"/>
      <c r="O44" s="13"/>
      <c r="P44" s="13"/>
      <c r="Q44" s="13"/>
      <c r="R44" s="14"/>
      <c r="S44" s="6"/>
    </row>
    <row r="45" spans="2:19">
      <c r="B45" s="4"/>
      <c r="C45" s="12"/>
      <c r="D45" s="13"/>
      <c r="E45" s="15"/>
      <c r="F45" s="13"/>
      <c r="G45" s="13"/>
      <c r="H45" s="13"/>
      <c r="I45" s="14"/>
      <c r="J45" s="5"/>
      <c r="K45" s="12"/>
      <c r="L45" s="13"/>
      <c r="M45" s="13"/>
      <c r="N45" s="22" t="s">
        <v>26</v>
      </c>
      <c r="O45" s="18"/>
      <c r="P45" s="18"/>
      <c r="Q45" s="18"/>
      <c r="R45" s="14"/>
      <c r="S45" s="6"/>
    </row>
    <row r="46" spans="2:19">
      <c r="B46" s="4"/>
      <c r="C46" s="12"/>
      <c r="D46" s="15" t="s">
        <v>27</v>
      </c>
      <c r="E46" s="21" t="s">
        <v>236</v>
      </c>
      <c r="F46" s="18"/>
      <c r="G46" s="18"/>
      <c r="H46" s="18"/>
      <c r="I46" s="14"/>
      <c r="J46" s="5"/>
      <c r="K46" s="4"/>
      <c r="L46" s="13"/>
      <c r="M46" s="15" t="s">
        <v>28</v>
      </c>
      <c r="N46" s="13"/>
      <c r="O46" s="13"/>
      <c r="P46" s="13"/>
      <c r="Q46" s="13"/>
      <c r="R46" s="14"/>
      <c r="S46" s="6"/>
    </row>
    <row r="47" spans="2:19">
      <c r="B47" s="4"/>
      <c r="C47" s="12"/>
      <c r="D47" s="13"/>
      <c r="E47" s="13"/>
      <c r="F47" s="13"/>
      <c r="G47" s="13"/>
      <c r="H47" s="13"/>
      <c r="I47" s="14"/>
      <c r="J47" s="5"/>
      <c r="K47" s="12"/>
      <c r="L47" s="13"/>
      <c r="M47" s="13"/>
      <c r="N47" s="22" t="s">
        <v>29</v>
      </c>
      <c r="O47" s="18"/>
      <c r="P47" s="18"/>
      <c r="Q47" s="18"/>
      <c r="R47" s="14"/>
      <c r="S47" s="6"/>
    </row>
    <row r="48" spans="2:19">
      <c r="B48" s="4"/>
      <c r="C48" s="24"/>
      <c r="D48" s="18"/>
      <c r="E48" s="18"/>
      <c r="F48" s="18"/>
      <c r="G48" s="18"/>
      <c r="H48" s="18"/>
      <c r="I48" s="25"/>
      <c r="J48" s="5"/>
      <c r="K48" s="24"/>
      <c r="L48" s="18"/>
      <c r="M48" s="18"/>
      <c r="N48" s="18"/>
      <c r="O48" s="18"/>
      <c r="P48" s="18"/>
      <c r="Q48" s="18"/>
      <c r="R48" s="25"/>
      <c r="S48" s="6"/>
    </row>
    <row r="49" spans="2:19" ht="20.100000000000001" customHeight="1">
      <c r="B49" s="207" t="s">
        <v>269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7"/>
    </row>
    <row r="52" spans="2:19">
      <c r="B52" s="5"/>
      <c r="C52" s="5"/>
      <c r="D52" s="5"/>
    </row>
    <row r="53" spans="2:19">
      <c r="B53" s="5"/>
      <c r="D53" s="5"/>
    </row>
    <row r="54" spans="2:19">
      <c r="B54" s="5"/>
      <c r="C54" s="5"/>
      <c r="D54" s="5"/>
    </row>
  </sheetData>
  <mergeCells count="9">
    <mergeCell ref="D8:Q8"/>
    <mergeCell ref="E11:P12"/>
    <mergeCell ref="E13:P13"/>
    <mergeCell ref="F14:O14"/>
    <mergeCell ref="C26:I26"/>
    <mergeCell ref="K26:R26"/>
    <mergeCell ref="F15:O15"/>
    <mergeCell ref="F16:O16"/>
    <mergeCell ref="H20:L21"/>
  </mergeCells>
  <pageMargins left="0.44" right="0.26" top="0.5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55"/>
  <sheetViews>
    <sheetView zoomScale="70" zoomScaleNormal="70" workbookViewId="0">
      <selection activeCell="J40" sqref="J40"/>
    </sheetView>
  </sheetViews>
  <sheetFormatPr defaultColWidth="9.140625" defaultRowHeight="15"/>
  <cols>
    <col min="1" max="2" width="3.7109375" style="3" customWidth="1"/>
    <col min="3" max="3" width="40.7109375" style="3" customWidth="1"/>
    <col min="4" max="4" width="6.7109375" style="190" customWidth="1"/>
    <col min="5" max="8" width="11.7109375" style="3" customWidth="1"/>
    <col min="9" max="10" width="10.7109375" style="3" customWidth="1"/>
    <col min="11" max="16384" width="9.140625" style="3"/>
  </cols>
  <sheetData>
    <row r="1" spans="1:9" ht="15" customHeight="1">
      <c r="A1" s="28"/>
      <c r="B1" s="1"/>
      <c r="C1" s="303" t="s">
        <v>30</v>
      </c>
      <c r="D1" s="57" t="s">
        <v>31</v>
      </c>
      <c r="E1" s="281" t="s">
        <v>32</v>
      </c>
      <c r="F1" s="266" t="s">
        <v>32</v>
      </c>
      <c r="G1" s="233" t="s">
        <v>32</v>
      </c>
      <c r="H1" s="229" t="s">
        <v>32</v>
      </c>
      <c r="I1" s="212" t="s">
        <v>32</v>
      </c>
    </row>
    <row r="2" spans="1:9" ht="15" customHeight="1">
      <c r="A2" s="30"/>
      <c r="B2" s="26"/>
      <c r="C2" s="304"/>
      <c r="D2" s="265" t="s">
        <v>107</v>
      </c>
      <c r="E2" s="282">
        <v>2013</v>
      </c>
      <c r="F2" s="267">
        <v>2012</v>
      </c>
      <c r="G2" s="234">
        <v>2011</v>
      </c>
      <c r="H2" s="230">
        <v>2010</v>
      </c>
      <c r="I2" s="213">
        <v>2009</v>
      </c>
    </row>
    <row r="3" spans="1:9" s="34" customFormat="1" ht="20.100000000000001" customHeight="1">
      <c r="A3" s="305" t="s">
        <v>33</v>
      </c>
      <c r="B3" s="306"/>
      <c r="C3" s="306"/>
      <c r="D3" s="191"/>
      <c r="E3" s="32"/>
      <c r="F3" s="32"/>
      <c r="G3" s="32"/>
      <c r="H3" s="32"/>
      <c r="I3" s="33"/>
    </row>
    <row r="4" spans="1:9">
      <c r="A4" s="35">
        <v>1</v>
      </c>
      <c r="B4" s="5" t="s">
        <v>34</v>
      </c>
      <c r="C4" s="5"/>
      <c r="D4" s="192"/>
      <c r="E4" s="46">
        <f t="shared" ref="E4:F4" si="0">SUM(E5:E7)</f>
        <v>19746</v>
      </c>
      <c r="F4" s="46">
        <f t="shared" si="0"/>
        <v>-5969</v>
      </c>
      <c r="G4" s="46">
        <f>SUM(G5:G7)</f>
        <v>32365</v>
      </c>
      <c r="H4" s="46">
        <f>SUM(H5:H7)</f>
        <v>104543321</v>
      </c>
      <c r="I4" s="46">
        <f>SUM(I5:I7)</f>
        <v>24232</v>
      </c>
    </row>
    <row r="5" spans="1:9">
      <c r="A5" s="35"/>
      <c r="B5" s="38" t="s">
        <v>35</v>
      </c>
      <c r="C5" s="39" t="s">
        <v>2</v>
      </c>
      <c r="D5" s="192" t="s">
        <v>242</v>
      </c>
      <c r="E5" s="285">
        <v>-13287</v>
      </c>
      <c r="F5" s="285">
        <v>-17742</v>
      </c>
      <c r="G5" s="202">
        <v>7692</v>
      </c>
      <c r="H5" s="202">
        <v>94309320</v>
      </c>
      <c r="I5" s="37">
        <v>24232</v>
      </c>
    </row>
    <row r="6" spans="1:9">
      <c r="A6" s="35"/>
      <c r="B6" s="222" t="s">
        <v>36</v>
      </c>
      <c r="C6" s="39" t="s">
        <v>291</v>
      </c>
      <c r="D6" s="192" t="s">
        <v>290</v>
      </c>
      <c r="E6" s="285"/>
      <c r="F6" s="285"/>
      <c r="G6" s="202"/>
      <c r="H6" s="202">
        <v>10000000</v>
      </c>
      <c r="I6" s="37"/>
    </row>
    <row r="7" spans="1:9">
      <c r="A7" s="35"/>
      <c r="B7" s="222" t="s">
        <v>41</v>
      </c>
      <c r="C7" s="39" t="s">
        <v>0</v>
      </c>
      <c r="D7" s="192" t="s">
        <v>243</v>
      </c>
      <c r="E7" s="202">
        <v>33033</v>
      </c>
      <c r="F7" s="202">
        <v>11773</v>
      </c>
      <c r="G7" s="202">
        <v>24673</v>
      </c>
      <c r="H7" s="202">
        <v>234001</v>
      </c>
      <c r="I7" s="37">
        <v>0</v>
      </c>
    </row>
    <row r="8" spans="1:9">
      <c r="A8" s="41">
        <v>2</v>
      </c>
      <c r="B8" s="1" t="s">
        <v>37</v>
      </c>
      <c r="C8" s="1"/>
      <c r="D8" s="193"/>
      <c r="E8" s="244">
        <f>SUM(E9:E10)</f>
        <v>0</v>
      </c>
      <c r="F8" s="244">
        <f>SUM(F9:F10)</f>
        <v>0</v>
      </c>
      <c r="G8" s="244">
        <f>SUM(G9:G10)</f>
        <v>0</v>
      </c>
      <c r="H8" s="244">
        <f>SUM(H9:H10)</f>
        <v>0</v>
      </c>
      <c r="I8" s="244">
        <f>SUM(I9:I10)</f>
        <v>0</v>
      </c>
    </row>
    <row r="9" spans="1:9" ht="14.1" customHeight="1">
      <c r="A9" s="4"/>
      <c r="B9" s="38" t="s">
        <v>35</v>
      </c>
      <c r="C9" s="39" t="s">
        <v>38</v>
      </c>
      <c r="D9" s="192"/>
      <c r="E9" s="202"/>
      <c r="F9" s="202"/>
      <c r="G9" s="202"/>
      <c r="H9" s="202"/>
      <c r="I9" s="37"/>
    </row>
    <row r="10" spans="1:9" ht="14.1" customHeight="1">
      <c r="A10" s="30"/>
      <c r="B10" s="43" t="s">
        <v>36</v>
      </c>
      <c r="C10" s="44" t="s">
        <v>39</v>
      </c>
      <c r="D10" s="194"/>
      <c r="E10" s="228"/>
      <c r="F10" s="228"/>
      <c r="G10" s="228"/>
      <c r="H10" s="228"/>
      <c r="I10" s="40"/>
    </row>
    <row r="11" spans="1:9">
      <c r="A11" s="35">
        <v>3</v>
      </c>
      <c r="B11" s="5" t="s">
        <v>40</v>
      </c>
      <c r="C11" s="5"/>
      <c r="D11" s="192"/>
      <c r="E11" s="46">
        <f>SUM(E12:E14)</f>
        <v>7787934</v>
      </c>
      <c r="F11" s="46">
        <f>SUM(F12:F14)</f>
        <v>5984567</v>
      </c>
      <c r="G11" s="46">
        <f>SUM(G12:G14)</f>
        <v>5913167</v>
      </c>
      <c r="H11" s="46">
        <f>SUM(H12:H14)</f>
        <v>5014416</v>
      </c>
      <c r="I11" s="46">
        <f>SUM(I12:I14)</f>
        <v>233200</v>
      </c>
    </row>
    <row r="12" spans="1:9">
      <c r="A12" s="4"/>
      <c r="B12" s="38" t="s">
        <v>35</v>
      </c>
      <c r="C12" s="39" t="s">
        <v>287</v>
      </c>
      <c r="D12" s="192" t="s">
        <v>244</v>
      </c>
      <c r="E12" s="202">
        <v>7617934</v>
      </c>
      <c r="F12" s="202">
        <v>5854567</v>
      </c>
      <c r="G12" s="202">
        <v>5838167</v>
      </c>
      <c r="H12" s="202">
        <v>5014416</v>
      </c>
      <c r="I12" s="37">
        <v>233200</v>
      </c>
    </row>
    <row r="13" spans="1:9">
      <c r="A13" s="4"/>
      <c r="B13" s="38" t="s">
        <v>36</v>
      </c>
      <c r="C13" s="39" t="s">
        <v>307</v>
      </c>
      <c r="D13" s="192" t="s">
        <v>308</v>
      </c>
      <c r="E13" s="202">
        <v>170000</v>
      </c>
      <c r="F13" s="202">
        <v>130000</v>
      </c>
      <c r="G13" s="202">
        <v>75000</v>
      </c>
      <c r="H13" s="202"/>
      <c r="I13" s="37"/>
    </row>
    <row r="14" spans="1:9">
      <c r="A14" s="4"/>
      <c r="B14" s="38" t="s">
        <v>42</v>
      </c>
      <c r="C14" s="39" t="s">
        <v>288</v>
      </c>
      <c r="D14" s="192" t="s">
        <v>289</v>
      </c>
      <c r="E14" s="202"/>
      <c r="F14" s="202"/>
      <c r="G14" s="202"/>
      <c r="H14" s="202"/>
      <c r="I14" s="37"/>
    </row>
    <row r="15" spans="1:9">
      <c r="A15" s="41">
        <v>4</v>
      </c>
      <c r="B15" s="1" t="s">
        <v>43</v>
      </c>
      <c r="C15" s="1"/>
      <c r="D15" s="193"/>
      <c r="E15" s="244">
        <f>SUM(E16:E20)</f>
        <v>207342</v>
      </c>
      <c r="F15" s="244">
        <f>SUM(F16:F20)</f>
        <v>0</v>
      </c>
      <c r="G15" s="244">
        <f>SUM(G16:G20)</f>
        <v>0</v>
      </c>
      <c r="H15" s="244">
        <f>SUM(H16:H20)</f>
        <v>0</v>
      </c>
      <c r="I15" s="244">
        <f>SUM(I16:I20)</f>
        <v>0</v>
      </c>
    </row>
    <row r="16" spans="1:9">
      <c r="A16" s="4"/>
      <c r="B16" s="38" t="s">
        <v>35</v>
      </c>
      <c r="C16" s="39" t="s">
        <v>44</v>
      </c>
      <c r="D16" s="192">
        <v>311</v>
      </c>
      <c r="E16" s="202">
        <v>207342</v>
      </c>
      <c r="F16" s="202"/>
      <c r="G16" s="202"/>
      <c r="H16" s="202"/>
      <c r="I16" s="37"/>
    </row>
    <row r="17" spans="1:9">
      <c r="A17" s="4"/>
      <c r="B17" s="38" t="s">
        <v>36</v>
      </c>
      <c r="C17" s="39" t="s">
        <v>45</v>
      </c>
      <c r="D17" s="192"/>
      <c r="E17" s="202"/>
      <c r="F17" s="202"/>
      <c r="G17" s="202"/>
      <c r="H17" s="202"/>
      <c r="I17" s="37"/>
    </row>
    <row r="18" spans="1:9">
      <c r="A18" s="4"/>
      <c r="B18" s="38" t="s">
        <v>41</v>
      </c>
      <c r="C18" s="39" t="s">
        <v>46</v>
      </c>
      <c r="D18" s="192"/>
      <c r="E18" s="202"/>
      <c r="F18" s="202"/>
      <c r="G18" s="202"/>
      <c r="H18" s="202"/>
      <c r="I18" s="37"/>
    </row>
    <row r="19" spans="1:9">
      <c r="A19" s="4"/>
      <c r="B19" s="38" t="s">
        <v>42</v>
      </c>
      <c r="C19" s="39" t="s">
        <v>47</v>
      </c>
      <c r="D19" s="192"/>
      <c r="E19" s="202"/>
      <c r="F19" s="202"/>
      <c r="G19" s="202"/>
      <c r="H19" s="202"/>
      <c r="I19" s="37"/>
    </row>
    <row r="20" spans="1:9">
      <c r="A20" s="30"/>
      <c r="B20" s="43" t="s">
        <v>48</v>
      </c>
      <c r="C20" s="44" t="s">
        <v>309</v>
      </c>
      <c r="D20" s="194" t="s">
        <v>310</v>
      </c>
      <c r="E20" s="228"/>
      <c r="F20" s="228"/>
      <c r="G20" s="228"/>
      <c r="H20" s="228"/>
      <c r="I20" s="40"/>
    </row>
    <row r="21" spans="1:9">
      <c r="A21" s="35">
        <v>5</v>
      </c>
      <c r="B21" s="5" t="s">
        <v>49</v>
      </c>
      <c r="C21" s="5"/>
      <c r="D21" s="192"/>
      <c r="E21" s="46">
        <f>SUM(E22)</f>
        <v>0</v>
      </c>
      <c r="F21" s="46">
        <f>SUM(F22)</f>
        <v>0</v>
      </c>
      <c r="G21" s="46">
        <f>SUM(G22)</f>
        <v>0</v>
      </c>
      <c r="H21" s="46">
        <f>SUM(H22)</f>
        <v>0</v>
      </c>
      <c r="I21" s="46">
        <f>SUM(I22)</f>
        <v>0</v>
      </c>
    </row>
    <row r="22" spans="1:9" ht="14.1" customHeight="1">
      <c r="A22" s="35"/>
      <c r="B22" s="5"/>
      <c r="C22" s="5"/>
      <c r="D22" s="192"/>
      <c r="E22" s="202"/>
      <c r="F22" s="202"/>
      <c r="G22" s="202"/>
      <c r="H22" s="202"/>
      <c r="I22" s="37"/>
    </row>
    <row r="23" spans="1:9">
      <c r="A23" s="41">
        <v>6</v>
      </c>
      <c r="B23" s="1" t="s">
        <v>50</v>
      </c>
      <c r="C23" s="1"/>
      <c r="D23" s="193"/>
      <c r="E23" s="244">
        <f>SUM(E24)</f>
        <v>0</v>
      </c>
      <c r="F23" s="244">
        <f>SUM(F24)</f>
        <v>0</v>
      </c>
      <c r="G23" s="244">
        <f>SUM(G24)</f>
        <v>0</v>
      </c>
      <c r="H23" s="244">
        <f>SUM(H24)</f>
        <v>0</v>
      </c>
      <c r="I23" s="244">
        <f>SUM(I24)</f>
        <v>0</v>
      </c>
    </row>
    <row r="24" spans="1:9" ht="14.1" customHeight="1">
      <c r="A24" s="45"/>
      <c r="B24" s="26"/>
      <c r="C24" s="26"/>
      <c r="D24" s="194"/>
      <c r="E24" s="228"/>
      <c r="F24" s="228"/>
      <c r="G24" s="228"/>
      <c r="H24" s="228"/>
      <c r="I24" s="40"/>
    </row>
    <row r="25" spans="1:9">
      <c r="A25" s="41">
        <v>7</v>
      </c>
      <c r="B25" s="1" t="s">
        <v>51</v>
      </c>
      <c r="C25" s="197"/>
      <c r="D25" s="193"/>
      <c r="E25" s="244">
        <f>SUM(E26:E27)</f>
        <v>99553086</v>
      </c>
      <c r="F25" s="244">
        <f>SUM(F26:F27)</f>
        <v>99193086</v>
      </c>
      <c r="G25" s="244">
        <f>SUM(G26:G27)</f>
        <v>98006000</v>
      </c>
      <c r="H25" s="244">
        <f>SUM(H26:H27)</f>
        <v>1280000</v>
      </c>
      <c r="I25" s="244">
        <f>SUM(I26:I27)</f>
        <v>2546360</v>
      </c>
    </row>
    <row r="26" spans="1:9">
      <c r="A26" s="35"/>
      <c r="B26" s="38" t="s">
        <v>35</v>
      </c>
      <c r="C26" s="198" t="s">
        <v>246</v>
      </c>
      <c r="D26" s="192" t="s">
        <v>245</v>
      </c>
      <c r="E26" s="202">
        <v>96096000</v>
      </c>
      <c r="F26" s="202">
        <v>96096000</v>
      </c>
      <c r="G26" s="202">
        <v>96096000</v>
      </c>
      <c r="H26" s="202"/>
      <c r="I26" s="37">
        <v>2226360</v>
      </c>
    </row>
    <row r="27" spans="1:9">
      <c r="A27" s="45"/>
      <c r="B27" s="43" t="s">
        <v>36</v>
      </c>
      <c r="C27" s="199" t="s">
        <v>247</v>
      </c>
      <c r="D27" s="194" t="s">
        <v>277</v>
      </c>
      <c r="E27" s="228">
        <v>3457086</v>
      </c>
      <c r="F27" s="228">
        <v>3097086</v>
      </c>
      <c r="G27" s="228">
        <v>1910000</v>
      </c>
      <c r="H27" s="228">
        <v>1280000</v>
      </c>
      <c r="I27" s="40">
        <v>320000</v>
      </c>
    </row>
    <row r="28" spans="1:9">
      <c r="A28" s="245"/>
      <c r="B28" s="246"/>
      <c r="C28" s="246" t="s">
        <v>52</v>
      </c>
      <c r="D28" s="243"/>
      <c r="E28" s="257">
        <f>SUM(E4+E8+E11+E15+E21+E23+E25)</f>
        <v>107568108</v>
      </c>
      <c r="F28" s="257">
        <f>SUM(F4+F8+F11+F15+F21+F23+F25)</f>
        <v>105171684</v>
      </c>
      <c r="G28" s="257">
        <f>SUM(G4+G8+G11+G15+G21+G23+G25)</f>
        <v>103951532</v>
      </c>
      <c r="H28" s="257">
        <f>SUM(H4+H8+H11+H15+H21+H23+H25)</f>
        <v>110837737</v>
      </c>
      <c r="I28" s="257">
        <f>SUM(I4+I8+I11+I15+I21+I23+I25)</f>
        <v>2803792</v>
      </c>
    </row>
    <row r="29" spans="1:9" ht="20.100000000000001" customHeight="1">
      <c r="A29" s="305" t="s">
        <v>53</v>
      </c>
      <c r="B29" s="306"/>
      <c r="C29" s="307"/>
      <c r="D29" s="195"/>
      <c r="E29" s="47"/>
      <c r="F29" s="47"/>
      <c r="G29" s="47"/>
      <c r="H29" s="47"/>
      <c r="I29" s="48"/>
    </row>
    <row r="30" spans="1:9">
      <c r="A30" s="35">
        <v>1</v>
      </c>
      <c r="B30" s="5" t="s">
        <v>54</v>
      </c>
      <c r="C30" s="5"/>
      <c r="D30" s="193"/>
      <c r="E30" s="244">
        <f>SUM(E31:E34)</f>
        <v>0</v>
      </c>
      <c r="F30" s="244">
        <f>SUM(F31:F34)</f>
        <v>0</v>
      </c>
      <c r="G30" s="244">
        <f>SUM(G31:G34)</f>
        <v>0</v>
      </c>
      <c r="H30" s="244">
        <f>SUM(H31:H34)</f>
        <v>0</v>
      </c>
      <c r="I30" s="244">
        <f>SUM(I31:I34)</f>
        <v>0</v>
      </c>
    </row>
    <row r="31" spans="1:9" ht="14.1" customHeight="1">
      <c r="A31" s="4"/>
      <c r="B31" s="38" t="s">
        <v>35</v>
      </c>
      <c r="C31" s="39" t="s">
        <v>55</v>
      </c>
      <c r="D31" s="192"/>
      <c r="E31" s="37"/>
      <c r="F31" s="37"/>
      <c r="G31" s="37"/>
      <c r="H31" s="37"/>
      <c r="I31" s="37"/>
    </row>
    <row r="32" spans="1:9" ht="14.1" customHeight="1">
      <c r="A32" s="4"/>
      <c r="B32" s="38" t="s">
        <v>36</v>
      </c>
      <c r="C32" s="39" t="s">
        <v>56</v>
      </c>
      <c r="D32" s="192"/>
      <c r="E32" s="37"/>
      <c r="F32" s="37"/>
      <c r="G32" s="37"/>
      <c r="H32" s="37"/>
      <c r="I32" s="37"/>
    </row>
    <row r="33" spans="1:10" ht="14.1" customHeight="1">
      <c r="A33" s="4"/>
      <c r="B33" s="38" t="s">
        <v>41</v>
      </c>
      <c r="C33" s="39" t="s">
        <v>57</v>
      </c>
      <c r="D33" s="192"/>
      <c r="E33" s="37"/>
      <c r="F33" s="37"/>
      <c r="G33" s="37"/>
      <c r="H33" s="37"/>
      <c r="I33" s="37"/>
    </row>
    <row r="34" spans="1:10" ht="14.1" customHeight="1">
      <c r="A34" s="4"/>
      <c r="B34" s="38" t="s">
        <v>42</v>
      </c>
      <c r="C34" s="39" t="s">
        <v>58</v>
      </c>
      <c r="D34" s="192"/>
      <c r="E34" s="37"/>
      <c r="F34" s="37"/>
      <c r="G34" s="37"/>
      <c r="H34" s="37"/>
      <c r="I34" s="37"/>
    </row>
    <row r="35" spans="1:10">
      <c r="A35" s="41">
        <v>2</v>
      </c>
      <c r="B35" s="1" t="s">
        <v>59</v>
      </c>
      <c r="C35" s="1"/>
      <c r="D35" s="193"/>
      <c r="E35" s="244">
        <f>SUM(E36:E41)</f>
        <v>36863411</v>
      </c>
      <c r="F35" s="244">
        <f>SUM(F36:F41)</f>
        <v>27338663</v>
      </c>
      <c r="G35" s="244">
        <f>SUM(G36:G41)</f>
        <v>27338663</v>
      </c>
      <c r="H35" s="244">
        <f>SUM(H36:H41)</f>
        <v>22817783</v>
      </c>
      <c r="I35" s="244">
        <f>SUM(I36:I41)</f>
        <v>1166000</v>
      </c>
    </row>
    <row r="36" spans="1:10">
      <c r="A36" s="4"/>
      <c r="B36" s="38" t="s">
        <v>35</v>
      </c>
      <c r="C36" s="39" t="s">
        <v>60</v>
      </c>
      <c r="D36" s="192"/>
      <c r="E36" s="37"/>
      <c r="F36" s="37"/>
      <c r="G36" s="37"/>
      <c r="H36" s="37"/>
      <c r="I36" s="37"/>
    </row>
    <row r="37" spans="1:10">
      <c r="A37" s="4"/>
      <c r="B37" s="38" t="s">
        <v>36</v>
      </c>
      <c r="C37" s="39" t="s">
        <v>61</v>
      </c>
      <c r="D37" s="192"/>
      <c r="E37" s="202"/>
      <c r="F37" s="202"/>
      <c r="G37" s="202"/>
      <c r="H37" s="202"/>
      <c r="I37" s="37"/>
    </row>
    <row r="38" spans="1:10">
      <c r="A38" s="4"/>
      <c r="B38" s="38"/>
      <c r="C38" s="39" t="s">
        <v>283</v>
      </c>
      <c r="D38" s="192" t="s">
        <v>284</v>
      </c>
      <c r="E38" s="202">
        <v>1979560</v>
      </c>
      <c r="F38" s="202">
        <v>1979560</v>
      </c>
      <c r="G38" s="202">
        <v>1979560</v>
      </c>
      <c r="H38" s="202">
        <v>1979560</v>
      </c>
      <c r="I38" s="37"/>
    </row>
    <row r="39" spans="1:10">
      <c r="A39" s="4"/>
      <c r="B39" s="38" t="s">
        <v>41</v>
      </c>
      <c r="C39" s="39" t="s">
        <v>62</v>
      </c>
      <c r="D39" s="192" t="s">
        <v>278</v>
      </c>
      <c r="E39" s="202">
        <v>14325912</v>
      </c>
      <c r="F39" s="202">
        <v>14325912</v>
      </c>
      <c r="G39" s="202">
        <v>14325912</v>
      </c>
      <c r="H39" s="202">
        <v>9805032</v>
      </c>
      <c r="I39" s="37">
        <v>1166000</v>
      </c>
    </row>
    <row r="40" spans="1:10">
      <c r="A40" s="4"/>
      <c r="B40" s="38"/>
      <c r="C40" s="39" t="s">
        <v>285</v>
      </c>
      <c r="D40" s="192" t="s">
        <v>286</v>
      </c>
      <c r="E40" s="202">
        <v>11033191</v>
      </c>
      <c r="F40" s="202">
        <v>11033191</v>
      </c>
      <c r="G40" s="202">
        <v>11033191</v>
      </c>
      <c r="H40" s="202">
        <v>11033191</v>
      </c>
      <c r="I40" s="37"/>
      <c r="J40" s="227"/>
    </row>
    <row r="41" spans="1:10">
      <c r="A41" s="45"/>
      <c r="B41" s="43" t="s">
        <v>42</v>
      </c>
      <c r="C41" s="44" t="s">
        <v>335</v>
      </c>
      <c r="D41" s="194" t="s">
        <v>334</v>
      </c>
      <c r="E41" s="228">
        <v>9524748</v>
      </c>
      <c r="F41" s="228"/>
      <c r="G41" s="228"/>
      <c r="H41" s="228"/>
      <c r="I41" s="40"/>
    </row>
    <row r="42" spans="1:10">
      <c r="A42" s="35">
        <v>3</v>
      </c>
      <c r="B42" s="5" t="s">
        <v>63</v>
      </c>
      <c r="C42" s="5"/>
      <c r="D42" s="192"/>
      <c r="E42" s="46">
        <f>SUM(E43)</f>
        <v>0</v>
      </c>
      <c r="F42" s="46">
        <f>SUM(F43)</f>
        <v>0</v>
      </c>
      <c r="G42" s="46">
        <f>SUM(G43)</f>
        <v>0</v>
      </c>
      <c r="H42" s="46">
        <f>SUM(H43)</f>
        <v>0</v>
      </c>
      <c r="I42" s="46">
        <f>SUM(I43)</f>
        <v>0</v>
      </c>
    </row>
    <row r="43" spans="1:10" ht="14.1" customHeight="1">
      <c r="A43" s="35"/>
      <c r="B43" s="5"/>
      <c r="C43" s="5"/>
      <c r="D43" s="192"/>
      <c r="E43" s="37"/>
      <c r="F43" s="37"/>
      <c r="G43" s="37"/>
      <c r="H43" s="37"/>
      <c r="I43" s="37"/>
    </row>
    <row r="44" spans="1:10">
      <c r="A44" s="41">
        <v>4</v>
      </c>
      <c r="B44" s="1" t="s">
        <v>64</v>
      </c>
      <c r="C44" s="1"/>
      <c r="D44" s="193"/>
      <c r="E44" s="244">
        <f>SUM(E45:E47)</f>
        <v>0</v>
      </c>
      <c r="F44" s="244">
        <f>SUM(F45:F47)</f>
        <v>0</v>
      </c>
      <c r="G44" s="244">
        <f>SUM(G45:G47)</f>
        <v>0</v>
      </c>
      <c r="H44" s="244">
        <f>SUM(H45:H47)</f>
        <v>0</v>
      </c>
      <c r="I44" s="244">
        <f>SUM(I45:I47)</f>
        <v>0</v>
      </c>
    </row>
    <row r="45" spans="1:10" ht="14.1" customHeight="1">
      <c r="A45" s="35"/>
      <c r="B45" s="38" t="s">
        <v>35</v>
      </c>
      <c r="C45" s="39" t="s">
        <v>65</v>
      </c>
      <c r="D45" s="192"/>
      <c r="E45" s="37"/>
      <c r="F45" s="37"/>
      <c r="G45" s="37"/>
      <c r="H45" s="37"/>
      <c r="I45" s="37"/>
    </row>
    <row r="46" spans="1:10" ht="14.1" customHeight="1">
      <c r="A46" s="35"/>
      <c r="B46" s="38" t="s">
        <v>36</v>
      </c>
      <c r="C46" s="39" t="s">
        <v>66</v>
      </c>
      <c r="D46" s="192"/>
      <c r="E46" s="37"/>
      <c r="F46" s="37"/>
      <c r="G46" s="37"/>
      <c r="H46" s="37"/>
      <c r="I46" s="37"/>
    </row>
    <row r="47" spans="1:10" ht="14.1" customHeight="1">
      <c r="A47" s="45"/>
      <c r="B47" s="43" t="s">
        <v>41</v>
      </c>
      <c r="C47" s="44" t="s">
        <v>67</v>
      </c>
      <c r="D47" s="194"/>
      <c r="E47" s="40"/>
      <c r="F47" s="40"/>
      <c r="G47" s="40"/>
      <c r="H47" s="40"/>
      <c r="I47" s="40"/>
    </row>
    <row r="48" spans="1:10">
      <c r="A48" s="41">
        <v>5</v>
      </c>
      <c r="B48" s="49" t="s">
        <v>68</v>
      </c>
      <c r="C48" s="1"/>
      <c r="D48" s="193"/>
      <c r="E48" s="244">
        <f>SUM(E49)</f>
        <v>0</v>
      </c>
      <c r="F48" s="244">
        <f>SUM(F49)</f>
        <v>0</v>
      </c>
      <c r="G48" s="244">
        <f>SUM(G49)</f>
        <v>0</v>
      </c>
      <c r="H48" s="244">
        <f>SUM(H49)</f>
        <v>0</v>
      </c>
      <c r="I48" s="244">
        <f>SUM(I49)</f>
        <v>0</v>
      </c>
    </row>
    <row r="49" spans="1:9">
      <c r="A49" s="45"/>
      <c r="B49" s="50"/>
      <c r="C49" s="26"/>
      <c r="D49" s="194"/>
      <c r="E49" s="40"/>
      <c r="F49" s="40"/>
      <c r="G49" s="40"/>
      <c r="H49" s="40"/>
      <c r="I49" s="40"/>
    </row>
    <row r="50" spans="1:9">
      <c r="A50" s="41">
        <v>6</v>
      </c>
      <c r="B50" s="49" t="s">
        <v>69</v>
      </c>
      <c r="C50" s="1"/>
      <c r="D50" s="193"/>
      <c r="E50" s="244">
        <f>SUM(E51)</f>
        <v>0</v>
      </c>
      <c r="F50" s="244">
        <f>SUM(F51)</f>
        <v>0</v>
      </c>
      <c r="G50" s="244">
        <f>SUM(G51)</f>
        <v>0</v>
      </c>
      <c r="H50" s="244">
        <f>SUM(H51)</f>
        <v>0</v>
      </c>
      <c r="I50" s="244">
        <f>SUM(I51)</f>
        <v>0</v>
      </c>
    </row>
    <row r="51" spans="1:9" ht="14.1" customHeight="1">
      <c r="A51" s="45"/>
      <c r="B51" s="50"/>
      <c r="C51" s="26"/>
      <c r="D51" s="194"/>
      <c r="E51" s="40"/>
      <c r="F51" s="40"/>
      <c r="G51" s="40"/>
      <c r="H51" s="40"/>
      <c r="I51" s="40"/>
    </row>
    <row r="52" spans="1:9">
      <c r="A52" s="256"/>
      <c r="B52" s="246"/>
      <c r="C52" s="258" t="s">
        <v>70</v>
      </c>
      <c r="D52" s="243"/>
      <c r="E52" s="257">
        <f>SUM(E30+E35+E42+E44+E48+E50)</f>
        <v>36863411</v>
      </c>
      <c r="F52" s="257">
        <f>SUM(F30+F35+F42+F44+F48+F50)</f>
        <v>27338663</v>
      </c>
      <c r="G52" s="257">
        <f>SUM(G30+G35+G42+G44+G48+G50)</f>
        <v>27338663</v>
      </c>
      <c r="H52" s="257">
        <f>SUM(H30+H35+H42+H44+H48+H50)</f>
        <v>22817783</v>
      </c>
      <c r="I52" s="257">
        <f>SUM(I30+I35+I42+I44+I48+I50)</f>
        <v>1166000</v>
      </c>
    </row>
    <row r="53" spans="1:9" ht="20.100000000000001" customHeight="1">
      <c r="A53" s="51"/>
      <c r="B53" s="52"/>
      <c r="C53" s="53" t="s">
        <v>71</v>
      </c>
      <c r="D53" s="221">
        <f>SUM(E53-P!E50)</f>
        <v>0.40000000596046448</v>
      </c>
      <c r="E53" s="55">
        <f>SUM(E28+E52)</f>
        <v>144431519</v>
      </c>
      <c r="F53" s="55">
        <f>SUM(F28+F52)</f>
        <v>132510347</v>
      </c>
      <c r="G53" s="55">
        <f>SUM(G28+G52)</f>
        <v>131290195</v>
      </c>
      <c r="H53" s="55">
        <f>SUM(H28+H52)</f>
        <v>133655520</v>
      </c>
      <c r="I53" s="55">
        <f>SUM(I28+I52)</f>
        <v>3969792</v>
      </c>
    </row>
    <row r="54" spans="1:9" ht="12" customHeight="1">
      <c r="E54" s="227"/>
      <c r="F54" s="227"/>
      <c r="G54" s="227"/>
      <c r="H54" s="227"/>
      <c r="I54" s="227"/>
    </row>
    <row r="55" spans="1:9">
      <c r="E55" s="227">
        <f>SUM(E53-P!E50)</f>
        <v>0.40000000596046448</v>
      </c>
      <c r="F55" s="227">
        <f>SUM(F53-P!F50)</f>
        <v>0.40000000596046448</v>
      </c>
      <c r="G55" s="227">
        <f>SUM(G53-P!G50)</f>
        <v>0</v>
      </c>
      <c r="H55" s="227">
        <f>SUM(H53-P!H50)</f>
        <v>0</v>
      </c>
      <c r="I55" s="227">
        <f>SUM(I53-P!I50)</f>
        <v>0</v>
      </c>
    </row>
  </sheetData>
  <mergeCells count="3">
    <mergeCell ref="C1:C2"/>
    <mergeCell ref="A3:C3"/>
    <mergeCell ref="A29:C29"/>
  </mergeCells>
  <pageMargins left="0.2" right="0.27" top="0.39" bottom="0.3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I52"/>
  <sheetViews>
    <sheetView topLeftCell="A2" zoomScale="70" zoomScaleNormal="70" workbookViewId="0">
      <selection activeCell="E12" sqref="E12"/>
    </sheetView>
  </sheetViews>
  <sheetFormatPr defaultColWidth="9.140625" defaultRowHeight="15"/>
  <cols>
    <col min="1" max="2" width="3.7109375" style="3" customWidth="1"/>
    <col min="3" max="3" width="38.42578125" style="3" customWidth="1"/>
    <col min="4" max="4" width="6.7109375" style="190" customWidth="1"/>
    <col min="5" max="8" width="11.7109375" style="3" customWidth="1"/>
    <col min="9" max="10" width="10.7109375" style="3" customWidth="1"/>
    <col min="11" max="16384" width="9.140625" style="3"/>
  </cols>
  <sheetData>
    <row r="1" spans="1:9">
      <c r="A1" s="28"/>
      <c r="B1" s="1"/>
      <c r="C1" s="310" t="s">
        <v>72</v>
      </c>
      <c r="D1" s="57" t="s">
        <v>31</v>
      </c>
      <c r="E1" s="281" t="s">
        <v>32</v>
      </c>
      <c r="F1" s="266" t="s">
        <v>32</v>
      </c>
      <c r="G1" s="233" t="s">
        <v>32</v>
      </c>
      <c r="H1" s="229" t="s">
        <v>32</v>
      </c>
      <c r="I1" s="212" t="s">
        <v>32</v>
      </c>
    </row>
    <row r="2" spans="1:9">
      <c r="A2" s="30"/>
      <c r="B2" s="26"/>
      <c r="C2" s="311"/>
      <c r="D2" s="265" t="s">
        <v>107</v>
      </c>
      <c r="E2" s="282">
        <v>2013</v>
      </c>
      <c r="F2" s="267">
        <v>2012</v>
      </c>
      <c r="G2" s="234">
        <v>2011</v>
      </c>
      <c r="H2" s="230">
        <v>2010</v>
      </c>
      <c r="I2" s="213">
        <v>2009</v>
      </c>
    </row>
    <row r="3" spans="1:9" ht="24.95" customHeight="1">
      <c r="A3" s="305" t="s">
        <v>73</v>
      </c>
      <c r="B3" s="306"/>
      <c r="C3" s="306"/>
      <c r="D3" s="195"/>
      <c r="E3" s="286"/>
      <c r="F3" s="47"/>
      <c r="G3" s="47"/>
      <c r="H3" s="47"/>
      <c r="I3" s="48"/>
    </row>
    <row r="4" spans="1:9">
      <c r="A4" s="35">
        <v>1</v>
      </c>
      <c r="B4" s="5" t="s">
        <v>38</v>
      </c>
      <c r="C4" s="5"/>
      <c r="D4" s="192"/>
      <c r="E4" s="42">
        <f>SUM(E5)</f>
        <v>0</v>
      </c>
      <c r="F4" s="42">
        <f>SUM(F5)</f>
        <v>0</v>
      </c>
      <c r="G4" s="42">
        <f>SUM(G5)</f>
        <v>0</v>
      </c>
      <c r="H4" s="42">
        <f>SUM(H5)</f>
        <v>0</v>
      </c>
      <c r="I4" s="42">
        <f>SUM(I5)</f>
        <v>0</v>
      </c>
    </row>
    <row r="5" spans="1:9">
      <c r="A5" s="35"/>
      <c r="B5" s="5"/>
      <c r="C5" s="5"/>
      <c r="D5" s="192"/>
      <c r="E5" s="37"/>
      <c r="F5" s="37"/>
      <c r="G5" s="37"/>
      <c r="H5" s="37"/>
      <c r="I5" s="37"/>
    </row>
    <row r="6" spans="1:9">
      <c r="A6" s="41">
        <v>2</v>
      </c>
      <c r="B6" s="1" t="s">
        <v>74</v>
      </c>
      <c r="C6" s="1"/>
      <c r="D6" s="193"/>
      <c r="E6" s="42">
        <f>SUM(E7:E9)</f>
        <v>0</v>
      </c>
      <c r="F6" s="42">
        <f>SUM(F7:F9)</f>
        <v>0</v>
      </c>
      <c r="G6" s="42">
        <f>SUM(G7:G9)</f>
        <v>0</v>
      </c>
      <c r="H6" s="42">
        <f>SUM(H7:H9)</f>
        <v>0</v>
      </c>
      <c r="I6" s="42">
        <f>SUM(I7:I9)</f>
        <v>0</v>
      </c>
    </row>
    <row r="7" spans="1:9">
      <c r="A7" s="59"/>
      <c r="B7" s="60" t="s">
        <v>35</v>
      </c>
      <c r="C7" s="61" t="s">
        <v>75</v>
      </c>
      <c r="D7" s="200"/>
      <c r="E7" s="62"/>
      <c r="F7" s="62"/>
      <c r="G7" s="62"/>
      <c r="H7" s="62"/>
      <c r="I7" s="62"/>
    </row>
    <row r="8" spans="1:9">
      <c r="A8" s="59"/>
      <c r="B8" s="60" t="s">
        <v>36</v>
      </c>
      <c r="C8" s="61" t="s">
        <v>76</v>
      </c>
      <c r="D8" s="200"/>
      <c r="E8" s="62"/>
      <c r="F8" s="62"/>
      <c r="G8" s="62"/>
      <c r="H8" s="62"/>
      <c r="I8" s="62"/>
    </row>
    <row r="9" spans="1:9">
      <c r="A9" s="30"/>
      <c r="B9" s="43" t="s">
        <v>41</v>
      </c>
      <c r="C9" s="44" t="s">
        <v>77</v>
      </c>
      <c r="D9" s="194"/>
      <c r="E9" s="40"/>
      <c r="F9" s="40"/>
      <c r="G9" s="40"/>
      <c r="H9" s="40"/>
      <c r="I9" s="40"/>
    </row>
    <row r="10" spans="1:9">
      <c r="A10" s="35">
        <v>3</v>
      </c>
      <c r="B10" s="5" t="s">
        <v>78</v>
      </c>
      <c r="C10" s="5"/>
      <c r="D10" s="192"/>
      <c r="E10" s="46">
        <f>SUM(E11+E12+E13+E17+E18)</f>
        <v>13019184</v>
      </c>
      <c r="F10" s="46">
        <f>SUM(F11+F12+F13+F17+F18)</f>
        <v>2100989</v>
      </c>
      <c r="G10" s="46">
        <f>SUM(G11+G12+G13+G17+G18)</f>
        <v>1543777</v>
      </c>
      <c r="H10" s="46">
        <f t="shared" ref="H10:I10" si="0">SUM(H11+H12+H13+H17+H18)</f>
        <v>2647818</v>
      </c>
      <c r="I10" s="46">
        <f t="shared" si="0"/>
        <v>310795</v>
      </c>
    </row>
    <row r="11" spans="1:9">
      <c r="A11" s="59"/>
      <c r="B11" s="60" t="s">
        <v>35</v>
      </c>
      <c r="C11" s="61" t="s">
        <v>79</v>
      </c>
      <c r="D11" s="200" t="s">
        <v>250</v>
      </c>
      <c r="E11" s="201">
        <v>10298834</v>
      </c>
      <c r="F11" s="201"/>
      <c r="G11" s="201"/>
      <c r="H11" s="201">
        <v>1756903</v>
      </c>
      <c r="I11" s="62">
        <v>22500</v>
      </c>
    </row>
    <row r="12" spans="1:9">
      <c r="A12" s="59"/>
      <c r="B12" s="60" t="s">
        <v>36</v>
      </c>
      <c r="C12" s="61" t="s">
        <v>80</v>
      </c>
      <c r="D12" s="200" t="s">
        <v>249</v>
      </c>
      <c r="E12" s="201">
        <v>2703610</v>
      </c>
      <c r="F12" s="201">
        <v>2080249</v>
      </c>
      <c r="G12" s="201">
        <v>1513457</v>
      </c>
      <c r="H12" s="201">
        <v>869214</v>
      </c>
      <c r="I12" s="62">
        <v>267571</v>
      </c>
    </row>
    <row r="13" spans="1:9">
      <c r="A13" s="59"/>
      <c r="B13" s="60" t="s">
        <v>41</v>
      </c>
      <c r="C13" s="61" t="s">
        <v>81</v>
      </c>
      <c r="D13" s="200"/>
      <c r="E13" s="242">
        <f>SUM(E14:E16)</f>
        <v>16740</v>
      </c>
      <c r="F13" s="242">
        <v>20740</v>
      </c>
      <c r="G13" s="242">
        <f>SUM(G14:G16)</f>
        <v>30320</v>
      </c>
      <c r="H13" s="242">
        <v>21701</v>
      </c>
      <c r="I13" s="242">
        <f>SUM(I14:I16)</f>
        <v>20724</v>
      </c>
    </row>
    <row r="14" spans="1:9">
      <c r="A14" s="59"/>
      <c r="B14" s="60"/>
      <c r="C14" s="63" t="s">
        <v>82</v>
      </c>
      <c r="D14" s="200" t="s">
        <v>251</v>
      </c>
      <c r="E14" s="201">
        <v>16740</v>
      </c>
      <c r="F14" s="201">
        <v>16740</v>
      </c>
      <c r="G14" s="201">
        <v>22320</v>
      </c>
      <c r="H14" s="201">
        <v>13701</v>
      </c>
      <c r="I14" s="62">
        <v>12724</v>
      </c>
    </row>
    <row r="15" spans="1:9">
      <c r="A15" s="59"/>
      <c r="B15" s="60"/>
      <c r="C15" s="63" t="s">
        <v>83</v>
      </c>
      <c r="D15" s="200" t="s">
        <v>252</v>
      </c>
      <c r="E15" s="201"/>
      <c r="F15" s="201">
        <v>4000</v>
      </c>
      <c r="G15" s="201">
        <v>8000</v>
      </c>
      <c r="H15" s="201">
        <v>8000</v>
      </c>
      <c r="I15" s="62">
        <v>8000</v>
      </c>
    </row>
    <row r="16" spans="1:9">
      <c r="A16" s="59"/>
      <c r="B16" s="60"/>
      <c r="C16" s="63" t="s">
        <v>84</v>
      </c>
      <c r="D16" s="200" t="s">
        <v>308</v>
      </c>
      <c r="E16" s="201"/>
      <c r="F16" s="201"/>
      <c r="G16" s="201"/>
      <c r="H16" s="201"/>
      <c r="I16" s="62"/>
    </row>
    <row r="17" spans="1:9">
      <c r="A17" s="59"/>
      <c r="B17" s="60" t="s">
        <v>42</v>
      </c>
      <c r="C17" s="61" t="s">
        <v>85</v>
      </c>
      <c r="D17" s="200"/>
      <c r="E17" s="201"/>
      <c r="F17" s="201"/>
      <c r="G17" s="201"/>
      <c r="H17" s="201"/>
      <c r="I17" s="62"/>
    </row>
    <row r="18" spans="1:9">
      <c r="A18" s="4"/>
      <c r="B18" s="38" t="s">
        <v>48</v>
      </c>
      <c r="C18" s="39" t="s">
        <v>86</v>
      </c>
      <c r="D18" s="192"/>
      <c r="E18" s="201"/>
      <c r="F18" s="201"/>
      <c r="G18" s="201"/>
      <c r="H18" s="202"/>
      <c r="I18" s="37"/>
    </row>
    <row r="19" spans="1:9">
      <c r="A19" s="41">
        <v>4</v>
      </c>
      <c r="B19" s="1" t="s">
        <v>87</v>
      </c>
      <c r="C19" s="1"/>
      <c r="D19" s="193"/>
      <c r="E19" s="218">
        <f>SUM(E20)</f>
        <v>0.3</v>
      </c>
      <c r="F19" s="218">
        <f>SUM(F20)</f>
        <v>0.3</v>
      </c>
      <c r="G19" s="218">
        <f>SUM(G20)</f>
        <v>0</v>
      </c>
      <c r="H19" s="218">
        <f>SUM(H20)</f>
        <v>0</v>
      </c>
      <c r="I19" s="42">
        <f>SUM(I20)</f>
        <v>0</v>
      </c>
    </row>
    <row r="20" spans="1:9" ht="12" customHeight="1">
      <c r="A20" s="45"/>
      <c r="B20" s="26"/>
      <c r="C20" s="26"/>
      <c r="D20" s="194"/>
      <c r="E20" s="40">
        <v>0.3</v>
      </c>
      <c r="F20" s="40">
        <v>0.3</v>
      </c>
      <c r="G20" s="40"/>
      <c r="H20" s="40"/>
      <c r="I20" s="40"/>
    </row>
    <row r="21" spans="1:9">
      <c r="A21" s="41">
        <v>5</v>
      </c>
      <c r="B21" s="1" t="s">
        <v>88</v>
      </c>
      <c r="C21" s="1"/>
      <c r="D21" s="193"/>
      <c r="E21" s="42">
        <f>SUM(E22)</f>
        <v>0.3</v>
      </c>
      <c r="F21" s="42">
        <f>SUM(F22)</f>
        <v>0.3</v>
      </c>
      <c r="G21" s="42">
        <f>SUM(G22)</f>
        <v>0</v>
      </c>
      <c r="H21" s="42">
        <f>SUM(H22)</f>
        <v>0</v>
      </c>
      <c r="I21" s="42">
        <f>SUM(I22)</f>
        <v>0</v>
      </c>
    </row>
    <row r="22" spans="1:9" ht="12" customHeight="1">
      <c r="A22" s="45"/>
      <c r="B22" s="26"/>
      <c r="C22" s="26"/>
      <c r="D22" s="194"/>
      <c r="E22" s="40">
        <v>0.3</v>
      </c>
      <c r="F22" s="40">
        <v>0.3</v>
      </c>
      <c r="G22" s="40"/>
      <c r="H22" s="40"/>
      <c r="I22" s="40"/>
    </row>
    <row r="23" spans="1:9">
      <c r="A23" s="245"/>
      <c r="B23" s="246"/>
      <c r="C23" s="247" t="s">
        <v>89</v>
      </c>
      <c r="D23" s="243"/>
      <c r="E23" s="248">
        <f>SUM(E4+E6+E10+E19+E21)</f>
        <v>13019184.600000001</v>
      </c>
      <c r="F23" s="248">
        <f>SUM(F4+F6+F10+F19+F21)</f>
        <v>2100989.5999999996</v>
      </c>
      <c r="G23" s="248">
        <f>SUM(G4+G6+G10+G19+G21)</f>
        <v>1543777</v>
      </c>
      <c r="H23" s="248">
        <f>SUM(H4+H6+H10+H19+H21)</f>
        <v>2647818</v>
      </c>
      <c r="I23" s="248">
        <f>SUM(I4+I6+I10+I19+I21)</f>
        <v>310795</v>
      </c>
    </row>
    <row r="24" spans="1:9" ht="24.95" customHeight="1">
      <c r="A24" s="305" t="s">
        <v>90</v>
      </c>
      <c r="B24" s="306"/>
      <c r="C24" s="306"/>
      <c r="D24" s="195"/>
      <c r="E24" s="47"/>
      <c r="F24" s="47"/>
      <c r="G24" s="47"/>
      <c r="H24" s="47"/>
      <c r="I24" s="48"/>
    </row>
    <row r="25" spans="1:9">
      <c r="A25" s="35">
        <v>1</v>
      </c>
      <c r="B25" s="5" t="s">
        <v>91</v>
      </c>
      <c r="C25" s="5"/>
      <c r="D25" s="254"/>
      <c r="E25" s="244">
        <f>SUM(E26:E28)</f>
        <v>17550000</v>
      </c>
      <c r="F25" s="244">
        <f>SUM(F26:F28)</f>
        <v>17500000</v>
      </c>
      <c r="G25" s="244">
        <f>SUM(G26:G28)</f>
        <v>16600000</v>
      </c>
      <c r="H25" s="244">
        <f>SUM(H26:H28)</f>
        <v>105000000</v>
      </c>
      <c r="I25" s="244">
        <f>SUM(I26:I28)</f>
        <v>4028800</v>
      </c>
    </row>
    <row r="26" spans="1:9">
      <c r="A26" s="59"/>
      <c r="B26" s="60" t="s">
        <v>35</v>
      </c>
      <c r="C26" s="61" t="s">
        <v>91</v>
      </c>
      <c r="D26" s="200" t="s">
        <v>253</v>
      </c>
      <c r="E26" s="201">
        <v>17550000</v>
      </c>
      <c r="F26" s="201">
        <v>17500000</v>
      </c>
      <c r="G26" s="201">
        <v>16600000</v>
      </c>
      <c r="H26" s="201">
        <v>105000000</v>
      </c>
      <c r="I26" s="62">
        <v>4028800</v>
      </c>
    </row>
    <row r="27" spans="1:9">
      <c r="A27" s="59"/>
      <c r="B27" s="60" t="s">
        <v>36</v>
      </c>
      <c r="C27" s="61" t="s">
        <v>92</v>
      </c>
      <c r="D27" s="200"/>
      <c r="E27" s="201"/>
      <c r="F27" s="62"/>
      <c r="G27" s="62"/>
      <c r="H27" s="62"/>
      <c r="I27" s="62"/>
    </row>
    <row r="28" spans="1:9">
      <c r="A28" s="4"/>
      <c r="B28" s="38" t="s">
        <v>41</v>
      </c>
      <c r="C28" s="39" t="s">
        <v>93</v>
      </c>
      <c r="D28" s="192"/>
      <c r="E28" s="37"/>
      <c r="F28" s="37"/>
      <c r="G28" s="37"/>
      <c r="H28" s="37"/>
      <c r="I28" s="37"/>
    </row>
    <row r="29" spans="1:9" ht="15" customHeight="1">
      <c r="A29" s="41">
        <v>2</v>
      </c>
      <c r="B29" s="1" t="s">
        <v>94</v>
      </c>
      <c r="C29" s="1"/>
      <c r="D29" s="255"/>
      <c r="E29" s="244">
        <f>SUM(E30)</f>
        <v>114020300</v>
      </c>
      <c r="F29" s="244">
        <f>SUM(F30)</f>
        <v>113433800</v>
      </c>
      <c r="G29" s="244">
        <f>SUM(G30)</f>
        <v>113433800</v>
      </c>
      <c r="H29" s="244">
        <f>SUM(H30)</f>
        <v>27800000</v>
      </c>
      <c r="I29" s="244">
        <f>SUM(I30)</f>
        <v>0</v>
      </c>
    </row>
    <row r="30" spans="1:9" ht="15" customHeight="1">
      <c r="A30" s="30"/>
      <c r="B30" s="219" t="s">
        <v>35</v>
      </c>
      <c r="C30" s="220" t="s">
        <v>282</v>
      </c>
      <c r="D30" s="194" t="s">
        <v>281</v>
      </c>
      <c r="E30" s="228">
        <v>114020300</v>
      </c>
      <c r="F30" s="228">
        <v>113433800</v>
      </c>
      <c r="G30" s="228">
        <v>113433800</v>
      </c>
      <c r="H30" s="228">
        <v>27800000</v>
      </c>
      <c r="I30" s="40"/>
    </row>
    <row r="31" spans="1:9">
      <c r="A31" s="35">
        <v>3</v>
      </c>
      <c r="B31" s="5" t="s">
        <v>95</v>
      </c>
      <c r="C31" s="39"/>
      <c r="D31" s="192"/>
      <c r="E31" s="202">
        <f>SUM(E32)</f>
        <v>0</v>
      </c>
      <c r="F31" s="202">
        <f>SUM(F32)</f>
        <v>0</v>
      </c>
      <c r="G31" s="202">
        <f>SUM(G32)</f>
        <v>0</v>
      </c>
      <c r="H31" s="202">
        <f>SUM(H32)</f>
        <v>0</v>
      </c>
      <c r="I31" s="37">
        <f>SUM(I32)</f>
        <v>0</v>
      </c>
    </row>
    <row r="32" spans="1:9" ht="12" customHeight="1">
      <c r="A32" s="45"/>
      <c r="B32" s="43"/>
      <c r="C32" s="44"/>
      <c r="D32" s="194"/>
      <c r="E32" s="40"/>
      <c r="F32" s="40"/>
      <c r="G32" s="40"/>
      <c r="H32" s="40"/>
      <c r="I32" s="40"/>
    </row>
    <row r="33" spans="1:9">
      <c r="A33" s="35">
        <v>4</v>
      </c>
      <c r="B33" s="5" t="s">
        <v>87</v>
      </c>
      <c r="C33" s="5"/>
      <c r="D33" s="192"/>
      <c r="E33" s="37">
        <f>SUM(E34)</f>
        <v>0</v>
      </c>
      <c r="F33" s="37">
        <f>SUM(F34)</f>
        <v>0</v>
      </c>
      <c r="G33" s="37">
        <f>SUM(G34)</f>
        <v>0</v>
      </c>
      <c r="H33" s="37">
        <f>SUM(H34)</f>
        <v>0</v>
      </c>
      <c r="I33" s="37">
        <f>SUM(I34)</f>
        <v>0</v>
      </c>
    </row>
    <row r="34" spans="1:9" ht="12" customHeight="1">
      <c r="A34" s="35"/>
      <c r="B34" s="5"/>
      <c r="C34" s="5"/>
      <c r="D34" s="192"/>
      <c r="E34" s="37"/>
      <c r="F34" s="37"/>
      <c r="G34" s="37"/>
      <c r="H34" s="37"/>
      <c r="I34" s="37"/>
    </row>
    <row r="35" spans="1:9">
      <c r="A35" s="249"/>
      <c r="B35" s="250"/>
      <c r="C35" s="251" t="s">
        <v>96</v>
      </c>
      <c r="D35" s="252"/>
      <c r="E35" s="253">
        <f>SUM(E25+E29+E31+E33)</f>
        <v>131570300</v>
      </c>
      <c r="F35" s="253">
        <f>SUM(F25+F29+F31+F33)</f>
        <v>130933800</v>
      </c>
      <c r="G35" s="253">
        <f>SUM(G25+G29+G31+G33)</f>
        <v>130033800</v>
      </c>
      <c r="H35" s="253">
        <f>SUM(H25+H29+H31+H33)</f>
        <v>132800000</v>
      </c>
      <c r="I35" s="253">
        <f>SUM(I25+I29+I31+I33)</f>
        <v>4028800</v>
      </c>
    </row>
    <row r="36" spans="1:9" ht="24.95" customHeight="1">
      <c r="A36" s="305" t="s">
        <v>97</v>
      </c>
      <c r="B36" s="306"/>
      <c r="C36" s="306"/>
      <c r="D36" s="195"/>
      <c r="E36" s="47"/>
      <c r="F36" s="47"/>
      <c r="G36" s="47"/>
      <c r="H36" s="47"/>
      <c r="I36" s="48"/>
    </row>
    <row r="37" spans="1:9">
      <c r="A37" s="41">
        <v>1</v>
      </c>
      <c r="B37" s="1" t="s">
        <v>98</v>
      </c>
      <c r="C37" s="1"/>
      <c r="D37" s="192"/>
      <c r="E37" s="308"/>
      <c r="F37" s="308"/>
      <c r="G37" s="308"/>
      <c r="H37" s="308"/>
      <c r="I37" s="308"/>
    </row>
    <row r="38" spans="1:9">
      <c r="A38" s="35"/>
      <c r="B38" s="65" t="s">
        <v>99</v>
      </c>
      <c r="C38" s="5"/>
      <c r="D38" s="192"/>
      <c r="E38" s="309"/>
      <c r="F38" s="309"/>
      <c r="G38" s="309"/>
      <c r="H38" s="309"/>
      <c r="I38" s="309"/>
    </row>
    <row r="39" spans="1:9">
      <c r="A39" s="41">
        <v>2</v>
      </c>
      <c r="B39" s="1" t="s">
        <v>100</v>
      </c>
      <c r="C39" s="1"/>
      <c r="D39" s="193"/>
      <c r="E39" s="312"/>
      <c r="F39" s="312"/>
      <c r="G39" s="312"/>
      <c r="H39" s="312"/>
      <c r="I39" s="308"/>
    </row>
    <row r="40" spans="1:9">
      <c r="A40" s="45"/>
      <c r="B40" s="66" t="s">
        <v>101</v>
      </c>
      <c r="C40" s="26"/>
      <c r="D40" s="194"/>
      <c r="E40" s="313"/>
      <c r="F40" s="313"/>
      <c r="G40" s="313"/>
      <c r="H40" s="313"/>
      <c r="I40" s="309"/>
    </row>
    <row r="41" spans="1:9">
      <c r="A41" s="35">
        <v>3</v>
      </c>
      <c r="B41" s="5" t="s">
        <v>218</v>
      </c>
      <c r="C41" s="5"/>
      <c r="D41" s="192" t="s">
        <v>254</v>
      </c>
      <c r="E41" s="202">
        <v>100000</v>
      </c>
      <c r="F41" s="202">
        <v>100000</v>
      </c>
      <c r="G41" s="202">
        <v>100000</v>
      </c>
      <c r="H41" s="202">
        <v>100000</v>
      </c>
      <c r="I41" s="37">
        <v>100000</v>
      </c>
    </row>
    <row r="42" spans="1:9">
      <c r="A42" s="41">
        <v>4</v>
      </c>
      <c r="B42" s="1" t="s">
        <v>219</v>
      </c>
      <c r="C42" s="1"/>
      <c r="D42" s="193"/>
      <c r="E42" s="218"/>
      <c r="F42" s="218"/>
      <c r="G42" s="218"/>
      <c r="H42" s="218"/>
      <c r="I42" s="42"/>
    </row>
    <row r="43" spans="1:9">
      <c r="A43" s="41">
        <v>5</v>
      </c>
      <c r="B43" s="1" t="s">
        <v>220</v>
      </c>
      <c r="C43" s="1"/>
      <c r="D43" s="193"/>
      <c r="E43" s="218"/>
      <c r="F43" s="218"/>
      <c r="G43" s="218"/>
      <c r="H43" s="218"/>
      <c r="I43" s="42"/>
    </row>
    <row r="44" spans="1:9">
      <c r="A44" s="41">
        <v>6</v>
      </c>
      <c r="B44" s="1" t="s">
        <v>221</v>
      </c>
      <c r="C44" s="1"/>
      <c r="D44" s="193"/>
      <c r="E44" s="218"/>
      <c r="F44" s="218"/>
      <c r="G44" s="218"/>
      <c r="H44" s="218"/>
      <c r="I44" s="42"/>
    </row>
    <row r="45" spans="1:9">
      <c r="A45" s="41">
        <v>7</v>
      </c>
      <c r="B45" s="1" t="s">
        <v>222</v>
      </c>
      <c r="C45" s="1"/>
      <c r="D45" s="193"/>
      <c r="E45" s="218"/>
      <c r="F45" s="218"/>
      <c r="G45" s="218"/>
      <c r="H45" s="218"/>
      <c r="I45" s="42"/>
    </row>
    <row r="46" spans="1:9">
      <c r="A46" s="41">
        <v>8</v>
      </c>
      <c r="B46" s="1" t="s">
        <v>223</v>
      </c>
      <c r="C46" s="1"/>
      <c r="D46" s="193"/>
      <c r="E46" s="218"/>
      <c r="F46" s="218"/>
      <c r="G46" s="218"/>
      <c r="H46" s="218"/>
      <c r="I46" s="42"/>
    </row>
    <row r="47" spans="1:9">
      <c r="A47" s="41">
        <v>9</v>
      </c>
      <c r="B47" s="1" t="s">
        <v>224</v>
      </c>
      <c r="C47" s="1"/>
      <c r="D47" s="193" t="s">
        <v>279</v>
      </c>
      <c r="E47" s="218">
        <v>-624443</v>
      </c>
      <c r="F47" s="218">
        <v>-387382</v>
      </c>
      <c r="G47" s="218">
        <f>SUM(H47:H48)</f>
        <v>-1892298</v>
      </c>
      <c r="H47" s="218">
        <v>-469803</v>
      </c>
      <c r="I47" s="42"/>
    </row>
    <row r="48" spans="1:9">
      <c r="A48" s="67">
        <v>10</v>
      </c>
      <c r="B48" s="52" t="s">
        <v>225</v>
      </c>
      <c r="C48" s="52"/>
      <c r="D48" s="196" t="s">
        <v>279</v>
      </c>
      <c r="E48" s="259">
        <v>366477</v>
      </c>
      <c r="F48" s="259">
        <v>-237061</v>
      </c>
      <c r="G48" s="259">
        <v>1504916</v>
      </c>
      <c r="H48" s="55">
        <v>-1422495</v>
      </c>
      <c r="I48" s="55">
        <f>SUM('A-S'!J44)</f>
        <v>-469803</v>
      </c>
    </row>
    <row r="49" spans="1:9">
      <c r="A49" s="256"/>
      <c r="B49" s="246"/>
      <c r="C49" s="247" t="s">
        <v>102</v>
      </c>
      <c r="D49" s="243"/>
      <c r="E49" s="257">
        <f>SUM(E37:E48)</f>
        <v>-157966</v>
      </c>
      <c r="F49" s="257">
        <f>SUM(F37:F48)</f>
        <v>-524443</v>
      </c>
      <c r="G49" s="257">
        <f>SUM(G37:G48)</f>
        <v>-287382</v>
      </c>
      <c r="H49" s="257">
        <f>SUM(H37:H48)</f>
        <v>-1792298</v>
      </c>
      <c r="I49" s="257">
        <f>SUM(I37:I48)</f>
        <v>-369803</v>
      </c>
    </row>
    <row r="50" spans="1:9" ht="21.95" customHeight="1">
      <c r="A50" s="51"/>
      <c r="B50" s="52"/>
      <c r="C50" s="68" t="s">
        <v>103</v>
      </c>
      <c r="D50" s="221">
        <f>SUM(E50-A!E53)</f>
        <v>-0.40000000596046448</v>
      </c>
      <c r="E50" s="55">
        <f>SUM(E23+E35+E49)</f>
        <v>144431518.59999999</v>
      </c>
      <c r="F50" s="55">
        <f>SUM(F23+F35+F49)</f>
        <v>132510346.59999999</v>
      </c>
      <c r="G50" s="55">
        <f>SUM(G23+G35+G49)</f>
        <v>131290195</v>
      </c>
      <c r="H50" s="55">
        <f>SUM(H23+H35+H49)</f>
        <v>133655520</v>
      </c>
      <c r="I50" s="55">
        <f>SUM(I23+I35+I49)</f>
        <v>3969792</v>
      </c>
    </row>
    <row r="52" spans="1:9">
      <c r="E52" s="227">
        <f>SUM(E50-A!E53)</f>
        <v>-0.40000000596046448</v>
      </c>
      <c r="F52" s="227">
        <f>SUM(F50-A!F53)</f>
        <v>-0.40000000596046448</v>
      </c>
      <c r="G52" s="227">
        <f>SUM(G50-A!G53)</f>
        <v>0</v>
      </c>
      <c r="H52" s="227">
        <f>SUM(H50-A!H53)</f>
        <v>0</v>
      </c>
      <c r="I52" s="227">
        <f>SUM(I50-A!I53)</f>
        <v>0</v>
      </c>
    </row>
  </sheetData>
  <mergeCells count="14">
    <mergeCell ref="I39:I40"/>
    <mergeCell ref="C1:C2"/>
    <mergeCell ref="A3:C3"/>
    <mergeCell ref="A24:C24"/>
    <mergeCell ref="A36:C36"/>
    <mergeCell ref="I37:I38"/>
    <mergeCell ref="E37:E38"/>
    <mergeCell ref="E39:E40"/>
    <mergeCell ref="H37:H38"/>
    <mergeCell ref="H39:H40"/>
    <mergeCell ref="G37:G38"/>
    <mergeCell ref="G39:G40"/>
    <mergeCell ref="F37:F38"/>
    <mergeCell ref="F39:F40"/>
  </mergeCells>
  <pageMargins left="0.28000000000000003" right="0.32" top="0.5" bottom="0.53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J83"/>
  <sheetViews>
    <sheetView tabSelected="1" topLeftCell="A16" zoomScale="70" zoomScaleNormal="70" workbookViewId="0">
      <selection activeCell="J42" sqref="J42"/>
    </sheetView>
  </sheetViews>
  <sheetFormatPr defaultColWidth="9.140625" defaultRowHeight="15"/>
  <cols>
    <col min="1" max="2" width="3.7109375" style="69" customWidth="1"/>
    <col min="3" max="3" width="20.7109375" style="3" customWidth="1"/>
    <col min="4" max="4" width="18.7109375" style="65" customWidth="1"/>
    <col min="5" max="5" width="6.7109375" style="280" customWidth="1"/>
    <col min="6" max="10" width="10.7109375" style="3" customWidth="1"/>
    <col min="11" max="11" width="5.7109375" style="3" customWidth="1"/>
    <col min="12" max="16384" width="9.140625" style="3"/>
  </cols>
  <sheetData>
    <row r="1" spans="1:10" ht="20.100000000000001" customHeight="1">
      <c r="C1" s="326" t="s">
        <v>104</v>
      </c>
      <c r="D1" s="326"/>
      <c r="E1" s="326"/>
    </row>
    <row r="2" spans="1:10">
      <c r="C2" s="327" t="s">
        <v>105</v>
      </c>
      <c r="D2" s="327"/>
      <c r="E2" s="327"/>
    </row>
    <row r="4" spans="1:10">
      <c r="A4" s="328" t="s">
        <v>1</v>
      </c>
      <c r="B4" s="330" t="s">
        <v>106</v>
      </c>
      <c r="C4" s="331"/>
      <c r="D4" s="332"/>
      <c r="E4" s="57" t="s">
        <v>31</v>
      </c>
      <c r="F4" s="287" t="s">
        <v>32</v>
      </c>
      <c r="G4" s="262" t="s">
        <v>32</v>
      </c>
      <c r="H4" s="262" t="s">
        <v>32</v>
      </c>
      <c r="I4" s="262" t="s">
        <v>32</v>
      </c>
      <c r="J4" s="262" t="s">
        <v>32</v>
      </c>
    </row>
    <row r="5" spans="1:10">
      <c r="A5" s="329"/>
      <c r="B5" s="333"/>
      <c r="C5" s="334"/>
      <c r="D5" s="335"/>
      <c r="E5" s="265" t="s">
        <v>107</v>
      </c>
      <c r="F5" s="288">
        <v>2013</v>
      </c>
      <c r="G5" s="263">
        <v>2012</v>
      </c>
      <c r="H5" s="263">
        <v>2011</v>
      </c>
      <c r="I5" s="263">
        <v>2010</v>
      </c>
      <c r="J5" s="263">
        <v>2009</v>
      </c>
    </row>
    <row r="6" spans="1:10" s="72" customFormat="1" ht="15" customHeight="1">
      <c r="A6" s="70">
        <v>1</v>
      </c>
      <c r="B6" s="336" t="s">
        <v>108</v>
      </c>
      <c r="C6" s="336"/>
      <c r="D6" s="336"/>
      <c r="E6" s="214" t="s">
        <v>280</v>
      </c>
      <c r="F6" s="106">
        <f>SUM(F7:F9)</f>
        <v>0</v>
      </c>
      <c r="G6" s="106">
        <f>SUM(G7:G9)</f>
        <v>0</v>
      </c>
      <c r="H6" s="106">
        <f>SUM(H7:H9)</f>
        <v>0</v>
      </c>
      <c r="I6" s="106">
        <f>SUM(I7:I9)</f>
        <v>0</v>
      </c>
      <c r="J6" s="106">
        <f>SUM(J7:J9)</f>
        <v>0</v>
      </c>
    </row>
    <row r="7" spans="1:10" s="72" customFormat="1" ht="15" customHeight="1">
      <c r="A7" s="73"/>
      <c r="B7" s="74" t="s">
        <v>109</v>
      </c>
      <c r="C7" s="75" t="s">
        <v>110</v>
      </c>
      <c r="D7" s="74"/>
      <c r="E7" s="215"/>
      <c r="F7" s="76"/>
      <c r="G7" s="76"/>
      <c r="H7" s="76"/>
      <c r="I7" s="76"/>
      <c r="J7" s="76"/>
    </row>
    <row r="8" spans="1:10" s="72" customFormat="1" ht="15" customHeight="1">
      <c r="A8" s="73"/>
      <c r="B8" s="74" t="s">
        <v>111</v>
      </c>
      <c r="C8" s="75" t="s">
        <v>112</v>
      </c>
      <c r="D8" s="74"/>
      <c r="E8" s="215"/>
      <c r="F8" s="76"/>
      <c r="G8" s="76"/>
      <c r="H8" s="76"/>
      <c r="I8" s="76"/>
      <c r="J8" s="76"/>
    </row>
    <row r="9" spans="1:10" s="72" customFormat="1" ht="15" customHeight="1">
      <c r="A9" s="77"/>
      <c r="B9" s="78" t="s">
        <v>113</v>
      </c>
      <c r="C9" s="79" t="s">
        <v>114</v>
      </c>
      <c r="D9" s="78"/>
      <c r="E9" s="215"/>
      <c r="F9" s="76"/>
      <c r="G9" s="76"/>
      <c r="H9" s="76"/>
      <c r="I9" s="76"/>
      <c r="J9" s="76"/>
    </row>
    <row r="10" spans="1:10" s="72" customFormat="1" ht="15" customHeight="1">
      <c r="A10" s="80">
        <v>2</v>
      </c>
      <c r="B10" s="81" t="s">
        <v>115</v>
      </c>
      <c r="C10" s="82"/>
      <c r="D10" s="83"/>
      <c r="E10" s="214" t="s">
        <v>280</v>
      </c>
      <c r="F10" s="106">
        <f>SUM(F11:F12)</f>
        <v>9524748</v>
      </c>
      <c r="G10" s="106">
        <f t="shared" ref="G10:J10" si="0">SUM(G11:G12)</f>
        <v>0</v>
      </c>
      <c r="H10" s="106">
        <f t="shared" si="0"/>
        <v>0</v>
      </c>
      <c r="I10" s="106">
        <f t="shared" si="0"/>
        <v>0</v>
      </c>
      <c r="J10" s="106">
        <f t="shared" si="0"/>
        <v>0</v>
      </c>
    </row>
    <row r="11" spans="1:10" s="72" customFormat="1" ht="15" customHeight="1">
      <c r="A11" s="273"/>
      <c r="B11" s="270" t="s">
        <v>109</v>
      </c>
      <c r="C11" s="92" t="s">
        <v>336</v>
      </c>
      <c r="D11" s="274"/>
      <c r="E11" s="215" t="s">
        <v>337</v>
      </c>
      <c r="F11" s="76">
        <v>9524748</v>
      </c>
      <c r="G11" s="76"/>
      <c r="H11" s="76"/>
      <c r="I11" s="76"/>
      <c r="J11" s="76"/>
    </row>
    <row r="12" spans="1:10" s="72" customFormat="1" ht="15" customHeight="1">
      <c r="A12" s="273"/>
      <c r="B12" s="270" t="s">
        <v>111</v>
      </c>
      <c r="C12" s="269"/>
      <c r="D12" s="274"/>
      <c r="E12" s="215"/>
      <c r="F12" s="76"/>
      <c r="G12" s="76"/>
      <c r="H12" s="76"/>
      <c r="I12" s="76"/>
      <c r="J12" s="76"/>
    </row>
    <row r="13" spans="1:10" s="72" customFormat="1" ht="15" customHeight="1">
      <c r="A13" s="337">
        <v>3</v>
      </c>
      <c r="B13" s="81" t="s">
        <v>116</v>
      </c>
      <c r="C13" s="85"/>
      <c r="D13" s="83"/>
      <c r="E13" s="216" t="s">
        <v>311</v>
      </c>
      <c r="F13" s="183">
        <v>207342</v>
      </c>
      <c r="G13" s="183"/>
      <c r="H13" s="183"/>
      <c r="I13" s="84"/>
      <c r="J13" s="84"/>
    </row>
    <row r="14" spans="1:10" s="72" customFormat="1" ht="15" customHeight="1">
      <c r="A14" s="338"/>
      <c r="B14" s="86"/>
      <c r="C14" s="339" t="s">
        <v>117</v>
      </c>
      <c r="D14" s="340"/>
      <c r="E14" s="217"/>
      <c r="F14" s="87"/>
      <c r="G14" s="87"/>
      <c r="H14" s="87"/>
      <c r="I14" s="87"/>
      <c r="J14" s="87"/>
    </row>
    <row r="15" spans="1:10">
      <c r="A15" s="88">
        <v>4</v>
      </c>
      <c r="B15" s="284" t="s">
        <v>342</v>
      </c>
      <c r="C15" s="89"/>
      <c r="D15" s="90"/>
      <c r="E15" s="276" t="s">
        <v>280</v>
      </c>
      <c r="F15" s="236">
        <f>SUM(F16:F18)</f>
        <v>8854833</v>
      </c>
      <c r="G15" s="236">
        <f t="shared" ref="G15:J15" si="1">SUM(G16:G18)</f>
        <v>60000</v>
      </c>
      <c r="H15" s="236">
        <f t="shared" si="1"/>
        <v>160700</v>
      </c>
      <c r="I15" s="236">
        <f t="shared" si="1"/>
        <v>814734</v>
      </c>
      <c r="J15" s="236">
        <f t="shared" si="1"/>
        <v>0</v>
      </c>
    </row>
    <row r="16" spans="1:10" s="72" customFormat="1" ht="15" customHeight="1">
      <c r="A16" s="73"/>
      <c r="B16" s="91" t="s">
        <v>109</v>
      </c>
      <c r="C16" s="92" t="s">
        <v>338</v>
      </c>
      <c r="D16" s="93"/>
      <c r="E16" s="215" t="s">
        <v>339</v>
      </c>
      <c r="F16" s="181">
        <v>5200695</v>
      </c>
      <c r="G16" s="181"/>
      <c r="H16" s="181"/>
      <c r="I16" s="181">
        <v>0</v>
      </c>
      <c r="J16" s="181"/>
    </row>
    <row r="17" spans="1:10" s="72" customFormat="1" ht="15" customHeight="1">
      <c r="A17" s="73"/>
      <c r="B17" s="91" t="s">
        <v>111</v>
      </c>
      <c r="C17" s="92" t="s">
        <v>316</v>
      </c>
      <c r="D17" s="271"/>
      <c r="E17" s="215" t="s">
        <v>293</v>
      </c>
      <c r="F17" s="181">
        <v>1985380</v>
      </c>
      <c r="G17" s="181">
        <v>60000</v>
      </c>
      <c r="H17" s="181">
        <v>160700</v>
      </c>
      <c r="I17" s="181">
        <v>814734</v>
      </c>
      <c r="J17" s="181"/>
    </row>
    <row r="18" spans="1:10" s="72" customFormat="1" ht="15" customHeight="1">
      <c r="A18" s="73"/>
      <c r="B18" s="91" t="s">
        <v>113</v>
      </c>
      <c r="C18" s="92" t="s">
        <v>340</v>
      </c>
      <c r="D18" s="271"/>
      <c r="E18" s="217" t="s">
        <v>341</v>
      </c>
      <c r="F18" s="181">
        <v>1668758</v>
      </c>
      <c r="G18" s="181"/>
      <c r="H18" s="181"/>
      <c r="I18" s="181"/>
      <c r="J18" s="181"/>
    </row>
    <row r="19" spans="1:10" s="72" customFormat="1" ht="15" customHeight="1">
      <c r="A19" s="80">
        <v>5</v>
      </c>
      <c r="B19" s="81" t="s">
        <v>118</v>
      </c>
      <c r="C19" s="98"/>
      <c r="D19" s="99"/>
      <c r="E19" s="216" t="s">
        <v>280</v>
      </c>
      <c r="F19" s="237">
        <f>SUM(F20:F21)</f>
        <v>480240</v>
      </c>
      <c r="G19" s="237">
        <f>SUM(G20:G21)</f>
        <v>117788</v>
      </c>
      <c r="H19" s="237">
        <f>SUM(H20:H21)</f>
        <v>598591</v>
      </c>
      <c r="I19" s="237">
        <f>SUM(I20:I21)</f>
        <v>93720</v>
      </c>
      <c r="J19" s="237">
        <f>SUM(J20:J21)</f>
        <v>30461</v>
      </c>
    </row>
    <row r="20" spans="1:10" s="72" customFormat="1" ht="15" customHeight="1">
      <c r="A20" s="73"/>
      <c r="B20" s="91" t="s">
        <v>109</v>
      </c>
      <c r="C20" s="92" t="s">
        <v>119</v>
      </c>
      <c r="D20" s="100"/>
      <c r="E20" s="217" t="s">
        <v>292</v>
      </c>
      <c r="F20" s="181">
        <v>360000</v>
      </c>
      <c r="G20" s="181"/>
      <c r="H20" s="181">
        <v>469233</v>
      </c>
      <c r="I20" s="181"/>
      <c r="J20" s="181"/>
    </row>
    <row r="21" spans="1:10" s="72" customFormat="1" ht="15" customHeight="1">
      <c r="A21" s="77"/>
      <c r="B21" s="95" t="s">
        <v>111</v>
      </c>
      <c r="C21" s="96" t="s">
        <v>120</v>
      </c>
      <c r="D21" s="101"/>
      <c r="E21" s="277" t="s">
        <v>255</v>
      </c>
      <c r="F21" s="182">
        <v>120240</v>
      </c>
      <c r="G21" s="182">
        <v>117788</v>
      </c>
      <c r="H21" s="182">
        <v>129358</v>
      </c>
      <c r="I21" s="182">
        <v>93720</v>
      </c>
      <c r="J21" s="182">
        <v>30461</v>
      </c>
    </row>
    <row r="22" spans="1:10" s="72" customFormat="1" ht="15" customHeight="1">
      <c r="A22" s="80">
        <v>6</v>
      </c>
      <c r="B22" s="81" t="s">
        <v>121</v>
      </c>
      <c r="C22" s="82"/>
      <c r="D22" s="83"/>
      <c r="E22" s="216"/>
      <c r="F22" s="183">
        <f>SUM(F23)</f>
        <v>0</v>
      </c>
      <c r="G22" s="183">
        <f>SUM(G23)</f>
        <v>0</v>
      </c>
      <c r="H22" s="183">
        <f>SUM(H23)</f>
        <v>0</v>
      </c>
      <c r="I22" s="183">
        <f>SUM(I23)</f>
        <v>0</v>
      </c>
      <c r="J22" s="183">
        <f>SUM(J23)</f>
        <v>0</v>
      </c>
    </row>
    <row r="23" spans="1:10" s="72" customFormat="1" ht="15" customHeight="1">
      <c r="A23" s="77"/>
      <c r="B23" s="102" t="s">
        <v>109</v>
      </c>
      <c r="C23" s="96" t="s">
        <v>122</v>
      </c>
      <c r="D23" s="97"/>
      <c r="E23" s="277"/>
      <c r="F23" s="182"/>
      <c r="G23" s="182"/>
      <c r="H23" s="182"/>
      <c r="I23" s="182"/>
      <c r="J23" s="182"/>
    </row>
    <row r="24" spans="1:10" s="72" customFormat="1" ht="15" customHeight="1">
      <c r="A24" s="80">
        <v>7</v>
      </c>
      <c r="B24" s="81" t="s">
        <v>123</v>
      </c>
      <c r="C24" s="82"/>
      <c r="D24" s="99"/>
      <c r="E24" s="217" t="s">
        <v>280</v>
      </c>
      <c r="F24" s="238">
        <f>SUM(F25:F31)</f>
        <v>30539.3</v>
      </c>
      <c r="G24" s="238">
        <f>SUM(G25:G31)</f>
        <v>59273</v>
      </c>
      <c r="H24" s="238">
        <f>SUM(H25:H31)</f>
        <v>738563</v>
      </c>
      <c r="I24" s="238">
        <f>SUM(I25:I31)</f>
        <v>437469</v>
      </c>
      <c r="J24" s="238">
        <f t="shared" ref="J24" si="2">SUM(J25:J31)</f>
        <v>439495</v>
      </c>
    </row>
    <row r="25" spans="1:10" s="72" customFormat="1" ht="15" customHeight="1">
      <c r="A25" s="73"/>
      <c r="B25" s="103" t="s">
        <v>109</v>
      </c>
      <c r="C25" s="92" t="s">
        <v>294</v>
      </c>
      <c r="D25" s="211"/>
      <c r="E25" s="217" t="s">
        <v>295</v>
      </c>
      <c r="F25" s="181"/>
      <c r="G25" s="181"/>
      <c r="H25" s="181"/>
      <c r="I25" s="181">
        <v>92733</v>
      </c>
      <c r="J25" s="181"/>
    </row>
    <row r="26" spans="1:10" s="72" customFormat="1" ht="15" customHeight="1">
      <c r="A26" s="73"/>
      <c r="B26" s="103" t="s">
        <v>111</v>
      </c>
      <c r="C26" s="92" t="s">
        <v>226</v>
      </c>
      <c r="D26" s="100"/>
      <c r="E26" s="217" t="s">
        <v>248</v>
      </c>
      <c r="F26" s="181">
        <v>12000</v>
      </c>
      <c r="G26" s="181">
        <v>22000</v>
      </c>
      <c r="H26" s="181">
        <v>21000</v>
      </c>
      <c r="I26" s="181">
        <v>49200</v>
      </c>
      <c r="J26" s="181">
        <v>22500</v>
      </c>
    </row>
    <row r="27" spans="1:10" s="72" customFormat="1" ht="15" customHeight="1">
      <c r="A27" s="73"/>
      <c r="B27" s="103" t="s">
        <v>113</v>
      </c>
      <c r="C27" s="92" t="s">
        <v>313</v>
      </c>
      <c r="D27" s="232"/>
      <c r="E27" s="217" t="s">
        <v>312</v>
      </c>
      <c r="F27" s="181"/>
      <c r="G27" s="181"/>
      <c r="H27" s="181">
        <v>134016</v>
      </c>
      <c r="I27" s="181"/>
      <c r="J27" s="181"/>
    </row>
    <row r="28" spans="1:10" s="72" customFormat="1" ht="15" customHeight="1">
      <c r="A28" s="73"/>
      <c r="B28" s="103" t="s">
        <v>132</v>
      </c>
      <c r="C28" s="92" t="s">
        <v>124</v>
      </c>
      <c r="D28" s="100"/>
      <c r="E28" s="217" t="s">
        <v>256</v>
      </c>
      <c r="F28" s="181">
        <v>7950</v>
      </c>
      <c r="G28" s="181">
        <v>36852</v>
      </c>
      <c r="H28" s="181">
        <v>151990</v>
      </c>
      <c r="I28" s="181">
        <v>113962</v>
      </c>
      <c r="J28" s="94">
        <v>16995</v>
      </c>
    </row>
    <row r="29" spans="1:10" s="72" customFormat="1" ht="15" customHeight="1">
      <c r="A29" s="73"/>
      <c r="B29" s="103" t="s">
        <v>317</v>
      </c>
      <c r="C29" s="92" t="s">
        <v>298</v>
      </c>
      <c r="D29" s="211"/>
      <c r="E29" s="217" t="s">
        <v>257</v>
      </c>
      <c r="F29" s="181"/>
      <c r="G29" s="181"/>
      <c r="H29" s="181">
        <v>363031</v>
      </c>
      <c r="I29" s="181">
        <v>120400</v>
      </c>
      <c r="J29" s="94"/>
    </row>
    <row r="30" spans="1:10" s="72" customFormat="1" ht="15" customHeight="1">
      <c r="A30" s="73"/>
      <c r="B30" s="103" t="s">
        <v>318</v>
      </c>
      <c r="C30" s="92" t="s">
        <v>315</v>
      </c>
      <c r="D30" s="232"/>
      <c r="E30" s="217" t="s">
        <v>314</v>
      </c>
      <c r="F30" s="181">
        <v>10589</v>
      </c>
      <c r="G30" s="181">
        <v>421</v>
      </c>
      <c r="H30" s="181">
        <v>18526</v>
      </c>
      <c r="I30" s="181"/>
      <c r="J30" s="94"/>
    </row>
    <row r="31" spans="1:10" s="72" customFormat="1" ht="15" customHeight="1">
      <c r="A31" s="77"/>
      <c r="B31" s="102" t="s">
        <v>319</v>
      </c>
      <c r="C31" s="96" t="s">
        <v>297</v>
      </c>
      <c r="D31" s="104"/>
      <c r="E31" s="217" t="s">
        <v>296</v>
      </c>
      <c r="F31" s="181">
        <v>0.3</v>
      </c>
      <c r="G31" s="181"/>
      <c r="H31" s="181">
        <v>50000</v>
      </c>
      <c r="I31" s="181">
        <v>61174</v>
      </c>
      <c r="J31" s="94">
        <v>400000</v>
      </c>
    </row>
    <row r="32" spans="1:10" s="107" customFormat="1" ht="24.95" customHeight="1">
      <c r="A32" s="239">
        <v>8</v>
      </c>
      <c r="B32" s="314" t="s">
        <v>125</v>
      </c>
      <c r="C32" s="314"/>
      <c r="D32" s="315"/>
      <c r="E32" s="275" t="s">
        <v>280</v>
      </c>
      <c r="F32" s="240">
        <f>SUM(F15+F19+F22+F24-F13)</f>
        <v>9158270.3000000007</v>
      </c>
      <c r="G32" s="240">
        <f>SUM(G15+G19+G22+G24)</f>
        <v>237061</v>
      </c>
      <c r="H32" s="240">
        <f>SUM(H15+H19+H22+H24)</f>
        <v>1497854</v>
      </c>
      <c r="I32" s="240">
        <f>SUM(I15+I19+I22+I24)</f>
        <v>1345923</v>
      </c>
      <c r="J32" s="240">
        <f>SUM(J15+J19+J22+J24)</f>
        <v>469956</v>
      </c>
    </row>
    <row r="33" spans="1:10" s="72" customFormat="1" ht="24.95" customHeight="1">
      <c r="A33" s="105">
        <v>9</v>
      </c>
      <c r="B33" s="341" t="s">
        <v>126</v>
      </c>
      <c r="C33" s="341"/>
      <c r="D33" s="342"/>
      <c r="E33" s="216" t="s">
        <v>280</v>
      </c>
      <c r="F33" s="71">
        <f>SUM(F6+F10-F32)</f>
        <v>366477.69999999925</v>
      </c>
      <c r="G33" s="71">
        <f>SUM(G6+G10+G13-G32)</f>
        <v>-237061</v>
      </c>
      <c r="H33" s="71">
        <f>SUM(H6+H10+H13-H32)</f>
        <v>-1497854</v>
      </c>
      <c r="I33" s="71">
        <f>SUM(I6+I10+I13-I32)</f>
        <v>-1345923</v>
      </c>
      <c r="J33" s="71">
        <f>SUM(J6+J10+J13-J32)</f>
        <v>-469956</v>
      </c>
    </row>
    <row r="34" spans="1:10" s="72" customFormat="1" ht="24.95" customHeight="1">
      <c r="A34" s="105">
        <v>10</v>
      </c>
      <c r="B34" s="343" t="s">
        <v>127</v>
      </c>
      <c r="C34" s="343"/>
      <c r="D34" s="344"/>
      <c r="E34" s="216"/>
      <c r="F34" s="84"/>
      <c r="G34" s="84"/>
      <c r="H34" s="84"/>
      <c r="I34" s="84"/>
      <c r="J34" s="84"/>
    </row>
    <row r="35" spans="1:10" s="72" customFormat="1" ht="24.95" customHeight="1">
      <c r="A35" s="105">
        <v>11</v>
      </c>
      <c r="B35" s="343" t="s">
        <v>128</v>
      </c>
      <c r="C35" s="343"/>
      <c r="D35" s="344"/>
      <c r="E35" s="216"/>
      <c r="F35" s="84"/>
      <c r="G35" s="84"/>
      <c r="H35" s="84"/>
      <c r="I35" s="84"/>
      <c r="J35" s="84"/>
    </row>
    <row r="36" spans="1:10" s="72" customFormat="1" ht="15" customHeight="1">
      <c r="A36" s="80">
        <v>12</v>
      </c>
      <c r="B36" s="345" t="s">
        <v>129</v>
      </c>
      <c r="C36" s="345"/>
      <c r="D36" s="346"/>
      <c r="E36" s="214" t="s">
        <v>280</v>
      </c>
      <c r="F36" s="237">
        <f>SUM(F37+F38+F39+F40)</f>
        <v>-0.4</v>
      </c>
      <c r="G36" s="237">
        <f>SUM(G37+G38+G39+G40)</f>
        <v>0</v>
      </c>
      <c r="H36" s="237">
        <f>SUM(H37+H38+H39+H40)</f>
        <v>3002770</v>
      </c>
      <c r="I36" s="237">
        <f>SUM(I37+I38+I39+I40)</f>
        <v>-76571</v>
      </c>
      <c r="J36" s="237">
        <f>SUM(J37+J38+J39+J40)</f>
        <v>153</v>
      </c>
    </row>
    <row r="37" spans="1:10" s="72" customFormat="1" ht="15" customHeight="1">
      <c r="A37" s="108"/>
      <c r="B37" s="109" t="s">
        <v>109</v>
      </c>
      <c r="C37" s="318" t="s">
        <v>130</v>
      </c>
      <c r="D37" s="319"/>
      <c r="E37" s="215" t="s">
        <v>300</v>
      </c>
      <c r="F37" s="181">
        <v>-0.4</v>
      </c>
      <c r="G37" s="181"/>
      <c r="H37" s="181">
        <v>-454416</v>
      </c>
      <c r="I37" s="181">
        <v>-183023</v>
      </c>
      <c r="J37" s="94"/>
    </row>
    <row r="38" spans="1:10" s="72" customFormat="1" ht="15" customHeight="1">
      <c r="A38" s="73"/>
      <c r="B38" s="103" t="s">
        <v>111</v>
      </c>
      <c r="C38" s="318" t="s">
        <v>131</v>
      </c>
      <c r="D38" s="319"/>
      <c r="E38" s="215" t="s">
        <v>258</v>
      </c>
      <c r="F38" s="181"/>
      <c r="G38" s="181"/>
      <c r="H38" s="181">
        <v>3457186</v>
      </c>
      <c r="I38" s="181">
        <v>27932</v>
      </c>
      <c r="J38" s="94">
        <v>153</v>
      </c>
    </row>
    <row r="39" spans="1:10" s="72" customFormat="1" ht="15" customHeight="1">
      <c r="A39" s="73"/>
      <c r="B39" s="103" t="s">
        <v>113</v>
      </c>
      <c r="C39" s="318" t="s">
        <v>227</v>
      </c>
      <c r="D39" s="319"/>
      <c r="E39" s="215" t="s">
        <v>301</v>
      </c>
      <c r="F39" s="181"/>
      <c r="G39" s="181"/>
      <c r="H39" s="181"/>
      <c r="I39" s="181">
        <v>78520</v>
      </c>
      <c r="J39" s="94"/>
    </row>
    <row r="40" spans="1:10" s="72" customFormat="1" ht="15" customHeight="1">
      <c r="A40" s="77"/>
      <c r="B40" s="102" t="s">
        <v>132</v>
      </c>
      <c r="C40" s="320" t="s">
        <v>133</v>
      </c>
      <c r="D40" s="321"/>
      <c r="E40" s="215"/>
      <c r="F40" s="181"/>
      <c r="G40" s="181"/>
      <c r="H40" s="181"/>
      <c r="I40" s="181"/>
      <c r="J40" s="94"/>
    </row>
    <row r="41" spans="1:10" s="72" customFormat="1" ht="24.95" customHeight="1">
      <c r="A41" s="239">
        <v>13</v>
      </c>
      <c r="B41" s="314" t="s">
        <v>134</v>
      </c>
      <c r="C41" s="314"/>
      <c r="D41" s="315"/>
      <c r="E41" s="278" t="s">
        <v>280</v>
      </c>
      <c r="F41" s="241">
        <f>SUM(F36)</f>
        <v>-0.4</v>
      </c>
      <c r="G41" s="241">
        <f>SUM(G36)</f>
        <v>0</v>
      </c>
      <c r="H41" s="241">
        <f>SUM(H36)</f>
        <v>3002770</v>
      </c>
      <c r="I41" s="241">
        <f>SUM(I36)</f>
        <v>-76571</v>
      </c>
      <c r="J41" s="241">
        <f>SUM(J36)</f>
        <v>153</v>
      </c>
    </row>
    <row r="42" spans="1:10" s="110" customFormat="1" ht="24.95" customHeight="1">
      <c r="A42" s="77">
        <v>14</v>
      </c>
      <c r="B42" s="322" t="s">
        <v>228</v>
      </c>
      <c r="C42" s="322"/>
      <c r="D42" s="323"/>
      <c r="E42" s="217" t="s">
        <v>280</v>
      </c>
      <c r="F42" s="76">
        <f>SUM(F33+F41+F30)</f>
        <v>377066.29999999923</v>
      </c>
      <c r="G42" s="76">
        <f>SUM(G33+G41)</f>
        <v>-237061</v>
      </c>
      <c r="H42" s="76">
        <f>SUM(H33+H41+H30)</f>
        <v>1523442</v>
      </c>
      <c r="I42" s="76">
        <f>SUM(I33+I41)</f>
        <v>-1422494</v>
      </c>
      <c r="J42" s="76">
        <f>SUM(J33+J41)</f>
        <v>-469803</v>
      </c>
    </row>
    <row r="43" spans="1:10" s="72" customFormat="1" ht="24.95" customHeight="1">
      <c r="A43" s="73">
        <v>15</v>
      </c>
      <c r="B43" s="324" t="s">
        <v>135</v>
      </c>
      <c r="C43" s="324"/>
      <c r="D43" s="325"/>
      <c r="E43" s="216" t="s">
        <v>299</v>
      </c>
      <c r="F43" s="84"/>
      <c r="G43" s="84"/>
      <c r="H43" s="84"/>
      <c r="I43" s="84"/>
      <c r="J43" s="84"/>
    </row>
    <row r="44" spans="1:10" s="72" customFormat="1" ht="24.95" customHeight="1">
      <c r="A44" s="239">
        <v>16</v>
      </c>
      <c r="B44" s="314" t="s">
        <v>229</v>
      </c>
      <c r="C44" s="314"/>
      <c r="D44" s="315"/>
      <c r="E44" s="278" t="s">
        <v>280</v>
      </c>
      <c r="F44" s="241">
        <f>SUM(F42-F30)</f>
        <v>366477.29999999923</v>
      </c>
      <c r="G44" s="241">
        <f>SUM(G42)</f>
        <v>-237061</v>
      </c>
      <c r="H44" s="241">
        <f>SUM(H42-H43-H30)</f>
        <v>1504916</v>
      </c>
      <c r="I44" s="241">
        <f>SUM(I42-I43)</f>
        <v>-1422494</v>
      </c>
      <c r="J44" s="241">
        <f>SUM(J42-J43)</f>
        <v>-469803</v>
      </c>
    </row>
    <row r="45" spans="1:10" s="72" customFormat="1" ht="24.95" customHeight="1">
      <c r="A45" s="77">
        <v>17</v>
      </c>
      <c r="B45" s="316" t="s">
        <v>136</v>
      </c>
      <c r="C45" s="316"/>
      <c r="D45" s="317"/>
      <c r="E45" s="279"/>
      <c r="F45" s="111"/>
      <c r="G45" s="111"/>
      <c r="H45" s="111"/>
      <c r="I45" s="111"/>
      <c r="J45" s="111"/>
    </row>
    <row r="46" spans="1:10">
      <c r="A46" s="112"/>
      <c r="B46" s="112"/>
      <c r="C46" s="113"/>
      <c r="D46" s="114"/>
      <c r="F46" s="115"/>
      <c r="G46" s="115"/>
      <c r="H46" s="115"/>
      <c r="I46" s="115"/>
      <c r="J46" s="115"/>
    </row>
    <row r="47" spans="1:10">
      <c r="A47" s="112"/>
      <c r="B47" s="112"/>
      <c r="C47" s="113"/>
      <c r="D47" s="114"/>
      <c r="F47" s="283">
        <f>SUM((F6+F10+F36)/(F32-F13)-1)</f>
        <v>6.410723902234805E-2</v>
      </c>
      <c r="G47" s="283">
        <f t="shared" ref="G47:J47" si="3">SUM((G6+G10+G36)/(G32-G13)-1)</f>
        <v>-1</v>
      </c>
      <c r="H47" s="283">
        <f t="shared" si="3"/>
        <v>1.0047147452288407</v>
      </c>
      <c r="I47" s="283">
        <f t="shared" si="3"/>
        <v>-1.0568910702915397</v>
      </c>
      <c r="J47" s="283">
        <f t="shared" si="3"/>
        <v>-0.99967443760692487</v>
      </c>
    </row>
    <row r="48" spans="1:10">
      <c r="A48" s="112"/>
      <c r="B48" s="112"/>
      <c r="C48" s="113"/>
      <c r="D48" s="114"/>
      <c r="F48" s="115"/>
      <c r="G48" s="115"/>
      <c r="H48" s="115"/>
      <c r="I48" s="115"/>
      <c r="J48" s="115"/>
    </row>
    <row r="49" spans="1:10">
      <c r="A49" s="112"/>
      <c r="B49" s="112"/>
      <c r="C49" s="113"/>
      <c r="D49" s="114"/>
      <c r="F49" s="115"/>
      <c r="G49" s="115"/>
      <c r="H49" s="115"/>
      <c r="I49" s="115"/>
      <c r="J49" s="115"/>
    </row>
    <row r="50" spans="1:10">
      <c r="A50" s="112"/>
      <c r="B50" s="112"/>
      <c r="C50" s="113"/>
      <c r="D50" s="114"/>
      <c r="F50" s="115"/>
      <c r="G50" s="115"/>
      <c r="H50" s="115"/>
      <c r="I50" s="115"/>
      <c r="J50" s="115"/>
    </row>
    <row r="51" spans="1:10">
      <c r="C51" s="110"/>
      <c r="D51" s="114"/>
      <c r="F51" s="115"/>
      <c r="G51" s="115"/>
      <c r="H51" s="115"/>
      <c r="I51" s="115"/>
      <c r="J51" s="115"/>
    </row>
    <row r="52" spans="1:10">
      <c r="C52" s="110"/>
      <c r="D52" s="114"/>
    </row>
    <row r="53" spans="1:10">
      <c r="C53" s="110"/>
      <c r="D53" s="114"/>
    </row>
    <row r="54" spans="1:10">
      <c r="C54" s="110"/>
      <c r="D54" s="114"/>
    </row>
    <row r="55" spans="1:10">
      <c r="C55" s="110"/>
      <c r="D55" s="114"/>
    </row>
    <row r="56" spans="1:10">
      <c r="C56" s="110"/>
      <c r="D56" s="114"/>
    </row>
    <row r="57" spans="1:10">
      <c r="C57" s="110"/>
      <c r="D57" s="114"/>
    </row>
    <row r="58" spans="1:10">
      <c r="C58" s="110"/>
      <c r="D58" s="114"/>
    </row>
    <row r="59" spans="1:10">
      <c r="C59" s="110"/>
      <c r="D59" s="114"/>
    </row>
    <row r="60" spans="1:10">
      <c r="C60" s="110"/>
      <c r="D60" s="114"/>
    </row>
    <row r="61" spans="1:10">
      <c r="C61" s="110"/>
      <c r="D61" s="114"/>
    </row>
    <row r="62" spans="1:10">
      <c r="B62" s="116"/>
      <c r="C62" s="110"/>
      <c r="D62" s="114"/>
    </row>
    <row r="63" spans="1:10">
      <c r="B63" s="116"/>
      <c r="C63" s="110"/>
      <c r="D63" s="114"/>
    </row>
    <row r="64" spans="1:10">
      <c r="B64" s="116"/>
      <c r="C64" s="72"/>
      <c r="D64" s="117"/>
    </row>
    <row r="65" spans="2:4">
      <c r="B65" s="116"/>
      <c r="C65" s="118"/>
      <c r="D65" s="119"/>
    </row>
    <row r="66" spans="2:4">
      <c r="B66" s="116"/>
      <c r="C66" s="118"/>
      <c r="D66" s="119"/>
    </row>
    <row r="67" spans="2:4">
      <c r="B67" s="116"/>
      <c r="C67" s="118"/>
      <c r="D67" s="119"/>
    </row>
    <row r="68" spans="2:4">
      <c r="B68" s="116"/>
      <c r="C68" s="118"/>
      <c r="D68" s="119"/>
    </row>
    <row r="69" spans="2:4">
      <c r="B69" s="116"/>
      <c r="C69" s="118"/>
      <c r="D69" s="119"/>
    </row>
    <row r="70" spans="2:4">
      <c r="B70" s="116"/>
      <c r="C70" s="118"/>
      <c r="D70" s="119"/>
    </row>
    <row r="71" spans="2:4">
      <c r="B71" s="116"/>
      <c r="C71" s="118"/>
      <c r="D71" s="119"/>
    </row>
    <row r="72" spans="2:4">
      <c r="B72" s="116"/>
      <c r="C72" s="118"/>
      <c r="D72" s="119"/>
    </row>
    <row r="73" spans="2:4">
      <c r="B73" s="116"/>
      <c r="C73" s="118"/>
      <c r="D73" s="119"/>
    </row>
    <row r="74" spans="2:4">
      <c r="B74" s="116"/>
      <c r="C74" s="118"/>
      <c r="D74" s="119"/>
    </row>
    <row r="75" spans="2:4">
      <c r="B75" s="116"/>
      <c r="C75" s="118"/>
      <c r="D75" s="119"/>
    </row>
    <row r="76" spans="2:4">
      <c r="B76" s="116"/>
      <c r="C76" s="118"/>
      <c r="D76" s="119"/>
    </row>
    <row r="77" spans="2:4">
      <c r="B77" s="116"/>
      <c r="C77" s="118"/>
      <c r="D77" s="119"/>
    </row>
    <row r="78" spans="2:4">
      <c r="B78" s="116"/>
      <c r="C78" s="118"/>
      <c r="D78" s="119"/>
    </row>
    <row r="79" spans="2:4">
      <c r="B79" s="116"/>
      <c r="C79" s="118"/>
      <c r="D79" s="119"/>
    </row>
    <row r="80" spans="2:4">
      <c r="B80" s="116"/>
      <c r="C80" s="118"/>
      <c r="D80" s="119"/>
    </row>
    <row r="81" spans="2:4">
      <c r="B81" s="116"/>
      <c r="C81" s="118"/>
      <c r="D81" s="119"/>
    </row>
    <row r="82" spans="2:4">
      <c r="B82" s="116"/>
      <c r="C82" s="118"/>
      <c r="D82" s="119"/>
    </row>
    <row r="83" spans="2:4">
      <c r="B83" s="116"/>
      <c r="C83" s="118"/>
      <c r="D83" s="119"/>
    </row>
  </sheetData>
  <mergeCells count="21">
    <mergeCell ref="C37:D37"/>
    <mergeCell ref="C1:E1"/>
    <mergeCell ref="C2:E2"/>
    <mergeCell ref="A4:A5"/>
    <mergeCell ref="B4:D5"/>
    <mergeCell ref="B6:D6"/>
    <mergeCell ref="A13:A14"/>
    <mergeCell ref="C14:D14"/>
    <mergeCell ref="B32:D32"/>
    <mergeCell ref="B33:D33"/>
    <mergeCell ref="B34:D34"/>
    <mergeCell ref="B35:D35"/>
    <mergeCell ref="B36:D36"/>
    <mergeCell ref="B44:D44"/>
    <mergeCell ref="B45:D45"/>
    <mergeCell ref="C38:D38"/>
    <mergeCell ref="C39:D39"/>
    <mergeCell ref="C40:D40"/>
    <mergeCell ref="B41:D41"/>
    <mergeCell ref="B42:D42"/>
    <mergeCell ref="B43:D43"/>
  </mergeCells>
  <pageMargins left="0.44" right="0.31" top="0.5" bottom="0.5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K93"/>
  <sheetViews>
    <sheetView zoomScale="70" zoomScaleNormal="70" workbookViewId="0">
      <selection activeCell="J20" sqref="J20"/>
    </sheetView>
  </sheetViews>
  <sheetFormatPr defaultColWidth="9.140625" defaultRowHeight="15"/>
  <cols>
    <col min="1" max="1" width="6.28515625" style="112" customWidth="1"/>
    <col min="2" max="6" width="9.140625" style="116"/>
    <col min="7" max="11" width="10.7109375" style="116" customWidth="1"/>
    <col min="12" max="16384" width="9.140625" style="116"/>
  </cols>
  <sheetData>
    <row r="1" spans="1:11" ht="25.5" customHeight="1"/>
    <row r="2" spans="1:11" ht="18" customHeight="1">
      <c r="D2" s="121" t="s">
        <v>137</v>
      </c>
      <c r="G2" s="281" t="s">
        <v>138</v>
      </c>
      <c r="H2" s="266" t="s">
        <v>138</v>
      </c>
      <c r="I2" s="233" t="s">
        <v>138</v>
      </c>
      <c r="J2" s="229" t="s">
        <v>138</v>
      </c>
      <c r="K2" s="29" t="s">
        <v>138</v>
      </c>
    </row>
    <row r="3" spans="1:11" ht="18" customHeight="1">
      <c r="D3" s="122" t="s">
        <v>139</v>
      </c>
      <c r="G3" s="289">
        <v>2013</v>
      </c>
      <c r="H3" s="268">
        <v>2012</v>
      </c>
      <c r="I3" s="235">
        <v>2011</v>
      </c>
      <c r="J3" s="231">
        <v>2010</v>
      </c>
      <c r="K3" s="123">
        <v>2009</v>
      </c>
    </row>
    <row r="4" spans="1:11" ht="9" customHeight="1"/>
    <row r="5" spans="1:11" ht="24.95" customHeight="1">
      <c r="A5" s="208" t="s">
        <v>270</v>
      </c>
      <c r="B5" s="305" t="s">
        <v>140</v>
      </c>
      <c r="C5" s="306"/>
      <c r="D5" s="306"/>
      <c r="E5" s="306"/>
      <c r="F5" s="307"/>
      <c r="G5" s="64">
        <f>SUM(G6:G20)</f>
        <v>25715</v>
      </c>
      <c r="H5" s="64">
        <f>SUM(H6:H20)</f>
        <v>-38335</v>
      </c>
      <c r="I5" s="64">
        <f>SUM(I6:I20)</f>
        <v>-107968142</v>
      </c>
      <c r="J5" s="64">
        <f>SUM(J6:J20)</f>
        <v>3441437</v>
      </c>
      <c r="K5" s="64">
        <f>SUM(K6:K20)</f>
        <v>-4104721</v>
      </c>
    </row>
    <row r="6" spans="1:11" s="124" customFormat="1" ht="18" customHeight="1">
      <c r="A6" s="31"/>
      <c r="B6" s="120" t="s">
        <v>141</v>
      </c>
      <c r="C6" s="120"/>
      <c r="D6" s="120"/>
      <c r="E6" s="120"/>
      <c r="F6" s="120"/>
      <c r="G6" s="202">
        <v>0</v>
      </c>
      <c r="H6" s="202">
        <v>0</v>
      </c>
      <c r="I6" s="202"/>
      <c r="J6" s="202">
        <v>0</v>
      </c>
      <c r="K6" s="202">
        <v>0</v>
      </c>
    </row>
    <row r="7" spans="1:11" s="124" customFormat="1" ht="18" customHeight="1">
      <c r="A7" s="31"/>
      <c r="B7" s="225" t="s">
        <v>305</v>
      </c>
      <c r="C7" s="120"/>
      <c r="D7" s="120"/>
      <c r="E7" s="120"/>
      <c r="F7" s="120"/>
      <c r="G7" s="202">
        <v>586500</v>
      </c>
      <c r="H7" s="202">
        <v>0</v>
      </c>
      <c r="I7" s="202">
        <v>85633800</v>
      </c>
      <c r="J7" s="202">
        <v>27800000</v>
      </c>
      <c r="K7" s="202"/>
    </row>
    <row r="8" spans="1:11" s="124" customFormat="1" ht="18" customHeight="1">
      <c r="A8" s="31"/>
      <c r="B8" s="125" t="s">
        <v>142</v>
      </c>
      <c r="C8" s="126"/>
      <c r="D8" s="126"/>
      <c r="E8" s="126"/>
      <c r="F8" s="126"/>
      <c r="G8" s="201">
        <v>-341366</v>
      </c>
      <c r="H8" s="201">
        <v>-98400</v>
      </c>
      <c r="I8" s="201">
        <v>-6639542</v>
      </c>
      <c r="J8" s="201">
        <v>-18666122</v>
      </c>
      <c r="K8" s="201">
        <v>-3625560</v>
      </c>
    </row>
    <row r="9" spans="1:11" s="124" customFormat="1" ht="18" customHeight="1">
      <c r="A9" s="31"/>
      <c r="B9" s="125" t="s">
        <v>143</v>
      </c>
      <c r="C9" s="126"/>
      <c r="D9" s="126"/>
      <c r="E9" s="126"/>
      <c r="F9" s="126"/>
      <c r="G9" s="201"/>
      <c r="H9" s="201">
        <v>0</v>
      </c>
      <c r="I9" s="201">
        <v>-133002</v>
      </c>
      <c r="J9" s="201">
        <v>-199503</v>
      </c>
      <c r="K9" s="201">
        <v>0</v>
      </c>
    </row>
    <row r="10" spans="1:11" s="124" customFormat="1" ht="18" customHeight="1">
      <c r="A10" s="31"/>
      <c r="B10" s="125" t="s">
        <v>144</v>
      </c>
      <c r="C10" s="126"/>
      <c r="D10" s="126"/>
      <c r="E10" s="126"/>
      <c r="F10" s="126"/>
      <c r="G10" s="201">
        <v>-200880</v>
      </c>
      <c r="H10" s="201">
        <v>-202364</v>
      </c>
      <c r="I10" s="201">
        <v>-207494</v>
      </c>
      <c r="J10" s="201">
        <v>-155598</v>
      </c>
      <c r="K10" s="201">
        <v>-38166</v>
      </c>
    </row>
    <row r="11" spans="1:11" s="124" customFormat="1" ht="18" customHeight="1">
      <c r="A11" s="31"/>
      <c r="B11" s="125" t="s">
        <v>147</v>
      </c>
      <c r="C11" s="126"/>
      <c r="D11" s="126"/>
      <c r="E11" s="126"/>
      <c r="F11" s="126"/>
      <c r="G11" s="201">
        <v>-20000</v>
      </c>
      <c r="H11" s="201">
        <v>-63532</v>
      </c>
      <c r="I11" s="201">
        <v>-96000</v>
      </c>
      <c r="J11" s="201">
        <v>-96000</v>
      </c>
      <c r="K11" s="201">
        <v>-24000</v>
      </c>
    </row>
    <row r="12" spans="1:11" s="124" customFormat="1" ht="18" customHeight="1">
      <c r="A12" s="31"/>
      <c r="B12" s="226" t="s">
        <v>302</v>
      </c>
      <c r="C12" s="126"/>
      <c r="D12" s="126"/>
      <c r="E12" s="126"/>
      <c r="F12" s="126"/>
      <c r="G12" s="201"/>
      <c r="H12" s="201">
        <v>0</v>
      </c>
      <c r="I12" s="201">
        <v>-916942</v>
      </c>
      <c r="J12" s="201">
        <v>-4303663</v>
      </c>
      <c r="K12" s="201"/>
    </row>
    <row r="13" spans="1:11" s="124" customFormat="1" ht="18" customHeight="1">
      <c r="A13" s="31"/>
      <c r="B13" s="226" t="s">
        <v>303</v>
      </c>
      <c r="C13" s="126"/>
      <c r="D13" s="126"/>
      <c r="E13" s="126"/>
      <c r="F13" s="126"/>
      <c r="G13" s="201">
        <v>-40000</v>
      </c>
      <c r="H13" s="201">
        <v>-55000</v>
      </c>
      <c r="I13" s="201">
        <v>-75000</v>
      </c>
      <c r="J13" s="201"/>
      <c r="K13" s="201"/>
    </row>
    <row r="14" spans="1:11" s="124" customFormat="1" ht="18" customHeight="1">
      <c r="A14" s="31"/>
      <c r="B14" s="226" t="s">
        <v>145</v>
      </c>
      <c r="C14" s="126"/>
      <c r="D14" s="126"/>
      <c r="E14" s="126"/>
      <c r="F14" s="126"/>
      <c r="G14" s="201"/>
      <c r="H14" s="201">
        <v>-481766</v>
      </c>
      <c r="I14" s="201">
        <v>-413031</v>
      </c>
      <c r="J14" s="201">
        <v>-640692</v>
      </c>
      <c r="K14" s="201">
        <v>-400000</v>
      </c>
    </row>
    <row r="15" spans="1:11" s="124" customFormat="1" ht="18" customHeight="1">
      <c r="A15" s="31"/>
      <c r="B15" s="125" t="s">
        <v>146</v>
      </c>
      <c r="C15" s="126"/>
      <c r="D15" s="126"/>
      <c r="E15" s="126"/>
      <c r="F15" s="126"/>
      <c r="G15" s="201">
        <v>-7950</v>
      </c>
      <c r="H15" s="201">
        <v>-36852</v>
      </c>
      <c r="I15" s="201">
        <v>-151990</v>
      </c>
      <c r="J15" s="201">
        <v>-113962</v>
      </c>
      <c r="K15" s="201">
        <v>-16995</v>
      </c>
    </row>
    <row r="16" spans="1:11" s="124" customFormat="1" ht="18" customHeight="1">
      <c r="A16" s="31"/>
      <c r="B16" s="260" t="s">
        <v>320</v>
      </c>
      <c r="C16" s="126"/>
      <c r="D16" s="126"/>
      <c r="E16" s="126"/>
      <c r="F16" s="126"/>
      <c r="G16" s="201"/>
      <c r="H16" s="201">
        <v>0</v>
      </c>
      <c r="I16" s="201">
        <v>-96096000</v>
      </c>
      <c r="J16" s="201"/>
      <c r="K16" s="201"/>
    </row>
    <row r="17" spans="1:11" s="124" customFormat="1" ht="18" customHeight="1">
      <c r="A17" s="31"/>
      <c r="B17" s="226" t="s">
        <v>304</v>
      </c>
      <c r="C17" s="126"/>
      <c r="D17" s="126"/>
      <c r="E17" s="126"/>
      <c r="F17" s="126"/>
      <c r="G17" s="201"/>
      <c r="H17" s="201">
        <v>0</v>
      </c>
      <c r="I17" s="201">
        <v>-454415</v>
      </c>
      <c r="J17" s="201">
        <v>-183023</v>
      </c>
      <c r="K17" s="62"/>
    </row>
    <row r="18" spans="1:11" s="124" customFormat="1" ht="18" customHeight="1">
      <c r="A18" s="31"/>
      <c r="B18" s="260" t="s">
        <v>321</v>
      </c>
      <c r="C18" s="126"/>
      <c r="D18" s="126"/>
      <c r="E18" s="126"/>
      <c r="F18" s="126"/>
      <c r="G18" s="201">
        <v>-589</v>
      </c>
      <c r="H18" s="201">
        <v>-421</v>
      </c>
      <c r="I18" s="201">
        <v>-18526</v>
      </c>
      <c r="J18" s="62"/>
      <c r="K18" s="62"/>
    </row>
    <row r="19" spans="1:11" s="124" customFormat="1" ht="18" customHeight="1">
      <c r="A19" s="31"/>
      <c r="B19" s="125" t="s">
        <v>148</v>
      </c>
      <c r="C19" s="126"/>
      <c r="D19" s="126"/>
      <c r="E19" s="126"/>
      <c r="F19" s="126"/>
      <c r="G19" s="201"/>
      <c r="H19" s="201">
        <v>900000</v>
      </c>
      <c r="I19" s="201">
        <v>-88400000</v>
      </c>
      <c r="J19" s="62"/>
      <c r="K19" s="62"/>
    </row>
    <row r="20" spans="1:11" s="124" customFormat="1" ht="18" customHeight="1">
      <c r="A20" s="31"/>
      <c r="B20" s="264" t="s">
        <v>323</v>
      </c>
      <c r="C20" s="120"/>
      <c r="D20" s="120"/>
      <c r="E20" s="120"/>
      <c r="F20" s="120"/>
      <c r="G20" s="37">
        <v>50000</v>
      </c>
      <c r="H20" s="37"/>
      <c r="I20" s="37"/>
      <c r="J20" s="37"/>
      <c r="K20" s="37"/>
    </row>
    <row r="21" spans="1:11" s="124" customFormat="1" ht="24.95" customHeight="1">
      <c r="A21" s="208" t="s">
        <v>271</v>
      </c>
      <c r="B21" s="305" t="s">
        <v>149</v>
      </c>
      <c r="C21" s="306"/>
      <c r="D21" s="306"/>
      <c r="E21" s="306"/>
      <c r="F21" s="307"/>
      <c r="G21" s="64">
        <f>SUM(G22:G28)</f>
        <v>0.4</v>
      </c>
      <c r="H21" s="64">
        <f>SUM(H22:H28)</f>
        <v>0.4</v>
      </c>
      <c r="I21" s="64">
        <f>SUM(I22:I28)</f>
        <v>3457186</v>
      </c>
      <c r="J21" s="64">
        <f>SUM(J22:J28)</f>
        <v>27932</v>
      </c>
      <c r="K21" s="64">
        <f>SUM(K22:K28)</f>
        <v>153</v>
      </c>
    </row>
    <row r="22" spans="1:11" s="124" customFormat="1" ht="18" customHeight="1">
      <c r="A22" s="31"/>
      <c r="B22" s="120" t="s">
        <v>150</v>
      </c>
      <c r="C22" s="120"/>
      <c r="D22" s="120"/>
      <c r="E22" s="120"/>
      <c r="F22" s="120"/>
      <c r="G22" s="37"/>
      <c r="H22" s="37"/>
      <c r="I22" s="37"/>
      <c r="J22" s="37"/>
      <c r="K22" s="37"/>
    </row>
    <row r="23" spans="1:11" s="124" customFormat="1" ht="18" customHeight="1">
      <c r="A23" s="31"/>
      <c r="B23" s="125" t="s">
        <v>151</v>
      </c>
      <c r="C23" s="126"/>
      <c r="D23" s="126"/>
      <c r="E23" s="126"/>
      <c r="F23" s="126"/>
      <c r="G23" s="62"/>
      <c r="H23" s="62"/>
      <c r="I23" s="62"/>
      <c r="J23" s="62"/>
      <c r="K23" s="62"/>
    </row>
    <row r="24" spans="1:11" s="124" customFormat="1" ht="18" customHeight="1">
      <c r="A24" s="31"/>
      <c r="B24" s="125" t="s">
        <v>230</v>
      </c>
      <c r="C24" s="126"/>
      <c r="D24" s="126"/>
      <c r="E24" s="126"/>
      <c r="F24" s="126"/>
      <c r="G24" s="62"/>
      <c r="H24" s="62"/>
      <c r="I24" s="62"/>
      <c r="J24" s="62"/>
      <c r="K24" s="62"/>
    </row>
    <row r="25" spans="1:11" s="124" customFormat="1" ht="18" customHeight="1">
      <c r="A25" s="31"/>
      <c r="B25" s="125" t="s">
        <v>152</v>
      </c>
      <c r="C25" s="126"/>
      <c r="D25" s="126"/>
      <c r="E25" s="126"/>
      <c r="F25" s="126"/>
      <c r="G25" s="201"/>
      <c r="H25" s="201"/>
      <c r="I25" s="201"/>
      <c r="J25" s="201"/>
      <c r="K25" s="62"/>
    </row>
    <row r="26" spans="1:11" s="124" customFormat="1" ht="18" customHeight="1">
      <c r="A26" s="31"/>
      <c r="B26" s="125" t="s">
        <v>153</v>
      </c>
      <c r="C26" s="126"/>
      <c r="D26" s="126"/>
      <c r="E26" s="126"/>
      <c r="F26" s="126"/>
      <c r="G26" s="201">
        <v>0.4</v>
      </c>
      <c r="H26" s="201">
        <v>0.4</v>
      </c>
      <c r="I26" s="201">
        <v>3457186</v>
      </c>
      <c r="J26" s="201">
        <v>27932</v>
      </c>
      <c r="K26" s="201">
        <v>153</v>
      </c>
    </row>
    <row r="27" spans="1:11" s="124" customFormat="1" ht="18" customHeight="1">
      <c r="A27" s="31"/>
      <c r="B27" s="125" t="s">
        <v>154</v>
      </c>
      <c r="C27" s="126"/>
      <c r="D27" s="126"/>
      <c r="E27" s="126"/>
      <c r="F27" s="126"/>
      <c r="G27" s="201"/>
      <c r="H27" s="201"/>
      <c r="I27" s="201"/>
      <c r="J27" s="201"/>
      <c r="K27" s="62"/>
    </row>
    <row r="28" spans="1:11" s="124" customFormat="1" ht="18" customHeight="1">
      <c r="A28" s="31"/>
      <c r="B28" s="120"/>
      <c r="C28" s="120"/>
      <c r="D28" s="120"/>
      <c r="E28" s="120"/>
      <c r="F28" s="120"/>
      <c r="G28" s="37"/>
      <c r="H28" s="37"/>
      <c r="I28" s="37"/>
      <c r="J28" s="37"/>
      <c r="K28" s="37"/>
    </row>
    <row r="29" spans="1:11" s="124" customFormat="1" ht="24.95" customHeight="1">
      <c r="A29" s="208" t="s">
        <v>272</v>
      </c>
      <c r="B29" s="305" t="s">
        <v>155</v>
      </c>
      <c r="C29" s="306"/>
      <c r="D29" s="306"/>
      <c r="E29" s="306"/>
      <c r="F29" s="307"/>
      <c r="G29" s="64">
        <f>SUM(G30:G36)</f>
        <v>0</v>
      </c>
      <c r="H29" s="64">
        <f>SUM(H30:H36)</f>
        <v>0.4</v>
      </c>
      <c r="I29" s="64">
        <f>SUM(I30:I36)</f>
        <v>0</v>
      </c>
      <c r="J29" s="64">
        <f>SUM(J30:J36)</f>
        <v>101049720</v>
      </c>
      <c r="K29" s="64">
        <f>SUM(K30:K36)</f>
        <v>4128800</v>
      </c>
    </row>
    <row r="30" spans="1:11" s="124" customFormat="1" ht="18" customHeight="1">
      <c r="A30" s="31"/>
      <c r="B30" s="120" t="s">
        <v>156</v>
      </c>
      <c r="C30" s="120"/>
      <c r="D30" s="120"/>
      <c r="E30" s="120"/>
      <c r="F30" s="120"/>
      <c r="G30" s="218"/>
      <c r="H30" s="218"/>
      <c r="I30" s="218"/>
      <c r="J30" s="202"/>
      <c r="K30" s="202">
        <v>100000</v>
      </c>
    </row>
    <row r="31" spans="1:11" s="124" customFormat="1" ht="18" customHeight="1">
      <c r="A31" s="31"/>
      <c r="B31" s="125" t="s">
        <v>157</v>
      </c>
      <c r="C31" s="126"/>
      <c r="D31" s="126"/>
      <c r="E31" s="126"/>
      <c r="F31" s="126"/>
      <c r="G31" s="261"/>
      <c r="H31" s="261"/>
      <c r="I31" s="261"/>
      <c r="J31" s="201">
        <v>100971200</v>
      </c>
      <c r="K31" s="62">
        <v>4028800</v>
      </c>
    </row>
    <row r="32" spans="1:11" s="124" customFormat="1" ht="18" customHeight="1">
      <c r="A32" s="31"/>
      <c r="B32" s="125" t="s">
        <v>158</v>
      </c>
      <c r="C32" s="126"/>
      <c r="D32" s="126"/>
      <c r="E32" s="126"/>
      <c r="F32" s="126"/>
      <c r="G32" s="201"/>
      <c r="H32" s="201"/>
      <c r="I32" s="201"/>
      <c r="J32" s="201"/>
      <c r="K32" s="62"/>
    </row>
    <row r="33" spans="1:11" s="124" customFormat="1" ht="18" customHeight="1">
      <c r="A33" s="31"/>
      <c r="B33" s="226" t="s">
        <v>306</v>
      </c>
      <c r="C33" s="126"/>
      <c r="D33" s="126"/>
      <c r="E33" s="126"/>
      <c r="F33" s="126"/>
      <c r="G33" s="201"/>
      <c r="H33" s="201">
        <v>0.4</v>
      </c>
      <c r="I33" s="201"/>
      <c r="J33" s="201">
        <v>78520</v>
      </c>
      <c r="K33" s="62"/>
    </row>
    <row r="34" spans="1:11" s="124" customFormat="1" ht="18" customHeight="1">
      <c r="A34" s="31"/>
      <c r="B34" s="125" t="s">
        <v>159</v>
      </c>
      <c r="C34" s="126"/>
      <c r="D34" s="126"/>
      <c r="E34" s="126"/>
      <c r="F34" s="126"/>
      <c r="G34" s="201"/>
      <c r="H34" s="201"/>
      <c r="I34" s="201"/>
      <c r="J34" s="201"/>
      <c r="K34" s="62"/>
    </row>
    <row r="35" spans="1:11" s="124" customFormat="1" ht="18" customHeight="1">
      <c r="A35" s="31"/>
      <c r="B35" s="125" t="s">
        <v>160</v>
      </c>
      <c r="C35" s="126"/>
      <c r="D35" s="126"/>
      <c r="E35" s="126"/>
      <c r="F35" s="126"/>
      <c r="G35" s="62"/>
      <c r="H35" s="62"/>
      <c r="I35" s="62"/>
      <c r="J35" s="62"/>
      <c r="K35" s="62"/>
    </row>
    <row r="36" spans="1:11" s="124" customFormat="1" ht="18" customHeight="1">
      <c r="A36" s="31"/>
      <c r="B36" s="120"/>
      <c r="C36" s="120"/>
      <c r="D36" s="120"/>
      <c r="E36" s="120"/>
      <c r="F36" s="120"/>
      <c r="G36" s="40"/>
      <c r="H36" s="40"/>
      <c r="I36" s="40"/>
      <c r="J36" s="37"/>
      <c r="K36" s="37"/>
    </row>
    <row r="37" spans="1:11" s="124" customFormat="1" ht="24.95" customHeight="1">
      <c r="A37" s="209" t="s">
        <v>273</v>
      </c>
      <c r="B37" s="127" t="s">
        <v>161</v>
      </c>
      <c r="C37" s="128"/>
      <c r="D37" s="128"/>
      <c r="E37" s="128"/>
      <c r="F37" s="128"/>
      <c r="G37" s="42"/>
      <c r="H37" s="42"/>
      <c r="I37" s="42"/>
      <c r="J37" s="42"/>
      <c r="K37" s="42"/>
    </row>
    <row r="38" spans="1:11" s="124" customFormat="1" ht="24.95" customHeight="1">
      <c r="A38" s="208" t="s">
        <v>274</v>
      </c>
      <c r="B38" s="127" t="s">
        <v>162</v>
      </c>
      <c r="C38" s="128"/>
      <c r="D38" s="128"/>
      <c r="E38" s="128"/>
      <c r="F38" s="128"/>
      <c r="G38" s="42">
        <f>SUM(H39)</f>
        <v>-5969.1999999999971</v>
      </c>
      <c r="H38" s="42">
        <f>SUM(I39)</f>
        <v>32365</v>
      </c>
      <c r="I38" s="42">
        <f>SUM(J39)</f>
        <v>104543321</v>
      </c>
      <c r="J38" s="42">
        <f>SUM(K39)</f>
        <v>24232</v>
      </c>
      <c r="K38" s="42">
        <v>0</v>
      </c>
    </row>
    <row r="39" spans="1:11" s="124" customFormat="1" ht="24.95" customHeight="1">
      <c r="A39" s="210" t="s">
        <v>275</v>
      </c>
      <c r="B39" s="129" t="s">
        <v>163</v>
      </c>
      <c r="C39" s="130"/>
      <c r="D39" s="130"/>
      <c r="E39" s="130"/>
      <c r="F39" s="130"/>
      <c r="G39" s="64">
        <f>SUM(G5+G21+G29+G38)</f>
        <v>19746.200000000004</v>
      </c>
      <c r="H39" s="64">
        <f>SUM(H5+H21+H29+H38)</f>
        <v>-5969.1999999999971</v>
      </c>
      <c r="I39" s="64">
        <f>SUM(I5+I21+I29+I38)</f>
        <v>32365</v>
      </c>
      <c r="J39" s="64">
        <f>SUM(J5+J21+J29+J38)</f>
        <v>104543321</v>
      </c>
      <c r="K39" s="64">
        <f>SUM(K5+K21+K29)</f>
        <v>24232</v>
      </c>
    </row>
    <row r="40" spans="1:11" s="124" customFormat="1" ht="18" customHeight="1">
      <c r="A40" s="58"/>
      <c r="B40" s="131"/>
      <c r="C40" s="120"/>
      <c r="D40" s="120"/>
      <c r="E40" s="120"/>
      <c r="F40" s="120"/>
      <c r="G40" s="224">
        <f>SUM(G39-A!E4)</f>
        <v>0.20000000000436557</v>
      </c>
      <c r="H40" s="224">
        <f>SUM(H39-A!F4)</f>
        <v>-0.19999999999708962</v>
      </c>
      <c r="I40" s="224"/>
      <c r="J40" s="224"/>
      <c r="K40" s="120"/>
    </row>
    <row r="41" spans="1:11" s="120" customFormat="1" ht="15" customHeight="1">
      <c r="A41" s="58"/>
      <c r="G41" s="224"/>
      <c r="H41" s="224"/>
      <c r="I41" s="224"/>
      <c r="J41" s="223"/>
    </row>
    <row r="42" spans="1:11" s="124" customFormat="1" ht="15" customHeight="1">
      <c r="A42" s="112"/>
    </row>
    <row r="43" spans="1:11" s="124" customFormat="1" ht="15" customHeight="1">
      <c r="A43" s="112"/>
    </row>
    <row r="44" spans="1:11" s="124" customFormat="1" ht="15" customHeight="1">
      <c r="A44" s="112"/>
    </row>
    <row r="45" spans="1:11" s="124" customFormat="1" ht="15" customHeight="1">
      <c r="A45" s="112"/>
    </row>
    <row r="46" spans="1:11" s="124" customFormat="1" ht="15" customHeight="1">
      <c r="A46" s="112"/>
    </row>
    <row r="47" spans="1:11" s="120" customFormat="1" ht="15" customHeight="1">
      <c r="A47" s="58"/>
    </row>
    <row r="48" spans="1:11" s="124" customFormat="1" ht="15" customHeight="1">
      <c r="A48" s="112"/>
    </row>
    <row r="49" spans="1:1" s="124" customFormat="1" ht="15" customHeight="1">
      <c r="A49" s="112"/>
    </row>
    <row r="50" spans="1:1" s="124" customFormat="1" ht="15" customHeight="1">
      <c r="A50" s="112"/>
    </row>
    <row r="51" spans="1:1" s="124" customFormat="1" ht="15" customHeight="1">
      <c r="A51" s="112"/>
    </row>
    <row r="52" spans="1:1" s="124" customFormat="1" ht="15" customHeight="1">
      <c r="A52" s="112"/>
    </row>
    <row r="53" spans="1:1" s="124" customFormat="1" ht="15" customHeight="1">
      <c r="A53" s="112"/>
    </row>
    <row r="54" spans="1:1" s="124" customFormat="1" ht="15" customHeight="1">
      <c r="A54" s="112"/>
    </row>
    <row r="55" spans="1:1" s="124" customFormat="1" ht="15" customHeight="1">
      <c r="A55" s="112"/>
    </row>
    <row r="72" spans="1:1" s="69" customFormat="1">
      <c r="A72" s="112"/>
    </row>
    <row r="73" spans="1:1" s="69" customFormat="1">
      <c r="A73" s="112"/>
    </row>
    <row r="74" spans="1:1" s="69" customFormat="1">
      <c r="A74" s="112"/>
    </row>
    <row r="75" spans="1:1" s="69" customFormat="1">
      <c r="A75" s="112"/>
    </row>
    <row r="76" spans="1:1" s="69" customFormat="1">
      <c r="A76" s="112"/>
    </row>
    <row r="77" spans="1:1" s="69" customFormat="1">
      <c r="A77" s="112"/>
    </row>
    <row r="78" spans="1:1" s="69" customFormat="1">
      <c r="A78" s="112"/>
    </row>
    <row r="79" spans="1:1" s="69" customFormat="1">
      <c r="A79" s="112"/>
    </row>
    <row r="80" spans="1:1" s="69" customFormat="1">
      <c r="A80" s="112"/>
    </row>
    <row r="81" spans="1:1" s="69" customFormat="1">
      <c r="A81" s="112"/>
    </row>
    <row r="82" spans="1:1" s="69" customFormat="1">
      <c r="A82" s="112"/>
    </row>
    <row r="83" spans="1:1" s="69" customFormat="1">
      <c r="A83" s="112"/>
    </row>
    <row r="84" spans="1:1" s="69" customFormat="1">
      <c r="A84" s="112"/>
    </row>
    <row r="85" spans="1:1" s="69" customFormat="1">
      <c r="A85" s="112"/>
    </row>
    <row r="86" spans="1:1" s="69" customFormat="1">
      <c r="A86" s="112"/>
    </row>
    <row r="87" spans="1:1" s="69" customFormat="1">
      <c r="A87" s="112"/>
    </row>
    <row r="88" spans="1:1" s="69" customFormat="1">
      <c r="A88" s="112"/>
    </row>
    <row r="89" spans="1:1" s="69" customFormat="1">
      <c r="A89" s="112"/>
    </row>
    <row r="90" spans="1:1" s="69" customFormat="1">
      <c r="A90" s="112"/>
    </row>
    <row r="91" spans="1:1" s="69" customFormat="1">
      <c r="A91" s="112"/>
    </row>
    <row r="92" spans="1:1" s="69" customFormat="1">
      <c r="A92" s="112"/>
    </row>
    <row r="93" spans="1:1" s="69" customFormat="1">
      <c r="A93" s="112"/>
    </row>
  </sheetData>
  <mergeCells count="3">
    <mergeCell ref="B5:F5"/>
    <mergeCell ref="B21:F21"/>
    <mergeCell ref="B29:F29"/>
  </mergeCells>
  <pageMargins left="0.3" right="0.47" top="0.5" bottom="0.53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N33"/>
  <sheetViews>
    <sheetView zoomScale="60" zoomScaleNormal="60" workbookViewId="0">
      <selection activeCell="N23" sqref="N23"/>
    </sheetView>
  </sheetViews>
  <sheetFormatPr defaultColWidth="9.140625" defaultRowHeight="15"/>
  <cols>
    <col min="1" max="3" width="11.7109375" style="3" customWidth="1"/>
    <col min="4" max="5" width="10.7109375" style="3" customWidth="1"/>
    <col min="6" max="13" width="8.28515625" style="3" customWidth="1"/>
    <col min="14" max="14" width="10.7109375" style="3" customWidth="1"/>
    <col min="15" max="16384" width="9.140625" style="3"/>
  </cols>
  <sheetData>
    <row r="1" spans="1:14" s="132" customFormat="1" ht="15.75"/>
    <row r="2" spans="1:14" s="132" customFormat="1" ht="30" customHeight="1">
      <c r="A2" s="290"/>
      <c r="B2" s="291" t="s">
        <v>238</v>
      </c>
      <c r="C2" s="292"/>
      <c r="D2" s="292"/>
      <c r="E2" s="292"/>
      <c r="F2" s="292"/>
      <c r="G2" s="292"/>
      <c r="H2" s="293"/>
      <c r="I2" s="293"/>
      <c r="J2" s="292"/>
      <c r="K2" s="292"/>
      <c r="L2" s="292"/>
      <c r="M2" s="292"/>
      <c r="N2" s="294"/>
    </row>
    <row r="3" spans="1:14" s="136" customFormat="1" ht="17.100000000000001" customHeight="1">
      <c r="A3" s="133" t="s">
        <v>164</v>
      </c>
      <c r="B3" s="134"/>
      <c r="C3" s="135"/>
      <c r="D3" s="361">
        <v>2013</v>
      </c>
      <c r="E3" s="362"/>
      <c r="F3" s="133" t="s">
        <v>165</v>
      </c>
      <c r="G3" s="134"/>
      <c r="H3" s="134"/>
      <c r="I3" s="134"/>
      <c r="J3" s="134"/>
      <c r="K3" s="134"/>
      <c r="L3" s="134"/>
      <c r="M3" s="134"/>
      <c r="N3" s="135"/>
    </row>
    <row r="4" spans="1:14" s="136" customFormat="1" ht="17.100000000000001" customHeight="1">
      <c r="A4" s="137" t="s">
        <v>166</v>
      </c>
      <c r="B4" s="138"/>
      <c r="C4" s="138"/>
      <c r="D4" s="363">
        <v>3</v>
      </c>
      <c r="E4" s="362"/>
      <c r="F4" s="139" t="s">
        <v>167</v>
      </c>
      <c r="G4" s="138"/>
      <c r="H4" s="138"/>
      <c r="I4" s="138"/>
      <c r="J4" s="138"/>
      <c r="K4" s="138"/>
      <c r="L4" s="138"/>
      <c r="M4" s="138"/>
      <c r="N4" s="140"/>
    </row>
    <row r="5" spans="1:14" s="136" customFormat="1" ht="17.100000000000001" customHeight="1">
      <c r="A5" s="137" t="s">
        <v>168</v>
      </c>
      <c r="B5" s="138"/>
      <c r="C5" s="138"/>
      <c r="D5" s="352" t="s">
        <v>231</v>
      </c>
      <c r="E5" s="353"/>
      <c r="F5" s="139" t="s">
        <v>169</v>
      </c>
      <c r="G5" s="138"/>
      <c r="H5" s="138"/>
      <c r="I5" s="138"/>
      <c r="J5" s="138"/>
      <c r="K5" s="138"/>
      <c r="L5" s="138"/>
      <c r="M5" s="138"/>
      <c r="N5" s="140"/>
    </row>
    <row r="6" spans="1:14" s="136" customFormat="1" ht="17.100000000000001" customHeight="1">
      <c r="A6" s="137" t="s">
        <v>170</v>
      </c>
      <c r="B6" s="138"/>
      <c r="C6" s="138"/>
      <c r="D6" s="364" t="s">
        <v>259</v>
      </c>
      <c r="E6" s="353"/>
      <c r="F6" s="139" t="s">
        <v>171</v>
      </c>
      <c r="G6" s="138"/>
      <c r="H6" s="138"/>
      <c r="I6" s="138"/>
      <c r="J6" s="138"/>
      <c r="K6" s="138"/>
      <c r="L6" s="138"/>
      <c r="M6" s="138"/>
      <c r="N6" s="140"/>
    </row>
    <row r="7" spans="1:14" s="136" customFormat="1" ht="17.100000000000001" customHeight="1">
      <c r="A7" s="137" t="s">
        <v>172</v>
      </c>
      <c r="B7" s="138"/>
      <c r="C7" s="138"/>
      <c r="D7" s="352" t="s">
        <v>232</v>
      </c>
      <c r="E7" s="353"/>
      <c r="F7" s="139" t="s">
        <v>173</v>
      </c>
      <c r="G7" s="138"/>
      <c r="H7" s="138"/>
      <c r="I7" s="138"/>
      <c r="J7" s="138"/>
      <c r="K7" s="138"/>
      <c r="L7" s="138"/>
      <c r="M7" s="138"/>
      <c r="N7" s="140"/>
    </row>
    <row r="8" spans="1:14" s="136" customFormat="1" ht="17.100000000000001" customHeight="1">
      <c r="A8" s="137" t="s">
        <v>174</v>
      </c>
      <c r="B8" s="138"/>
      <c r="C8" s="138"/>
      <c r="D8" s="354" t="s">
        <v>239</v>
      </c>
      <c r="E8" s="353"/>
      <c r="F8" s="139" t="s">
        <v>175</v>
      </c>
      <c r="G8" s="138"/>
      <c r="H8" s="138"/>
      <c r="I8" s="138"/>
      <c r="J8" s="138"/>
      <c r="K8" s="138"/>
      <c r="L8" s="138"/>
      <c r="M8" s="138"/>
      <c r="N8" s="140"/>
    </row>
    <row r="9" spans="1:14" s="136" customFormat="1" ht="17.100000000000001" customHeight="1">
      <c r="A9" s="137" t="s">
        <v>176</v>
      </c>
      <c r="B9" s="138"/>
      <c r="C9" s="138"/>
      <c r="D9" s="354" t="s">
        <v>240</v>
      </c>
      <c r="E9" s="353"/>
      <c r="F9" s="139" t="s">
        <v>177</v>
      </c>
      <c r="G9" s="138"/>
      <c r="H9" s="138"/>
      <c r="I9" s="138"/>
      <c r="J9" s="138"/>
      <c r="K9" s="138"/>
      <c r="L9" s="138"/>
      <c r="M9" s="138"/>
      <c r="N9" s="140"/>
    </row>
    <row r="10" spans="1:14" s="136" customFormat="1" ht="17.100000000000001" customHeight="1">
      <c r="A10" s="137" t="s">
        <v>178</v>
      </c>
      <c r="B10" s="138"/>
      <c r="C10" s="138"/>
      <c r="D10" s="354" t="s">
        <v>241</v>
      </c>
      <c r="E10" s="353"/>
      <c r="F10" s="139" t="s">
        <v>179</v>
      </c>
      <c r="G10" s="138"/>
      <c r="H10" s="138"/>
      <c r="I10" s="138"/>
      <c r="J10" s="138"/>
      <c r="K10" s="138"/>
      <c r="L10" s="138"/>
      <c r="M10" s="138"/>
      <c r="N10" s="140"/>
    </row>
    <row r="11" spans="1:14" s="136" customFormat="1" ht="17.100000000000001" customHeight="1">
      <c r="A11" s="137" t="s">
        <v>180</v>
      </c>
      <c r="B11" s="138"/>
      <c r="C11" s="138"/>
      <c r="D11" s="352" t="s">
        <v>234</v>
      </c>
      <c r="E11" s="353"/>
      <c r="F11" s="139" t="s">
        <v>181</v>
      </c>
      <c r="G11" s="138"/>
      <c r="H11" s="138"/>
      <c r="I11" s="138"/>
      <c r="J11" s="138"/>
      <c r="K11" s="138"/>
      <c r="L11" s="138"/>
      <c r="M11" s="138"/>
      <c r="N11" s="140"/>
    </row>
    <row r="12" spans="1:14" s="136" customFormat="1" ht="17.100000000000001" customHeight="1">
      <c r="A12" s="141" t="s">
        <v>182</v>
      </c>
      <c r="B12" s="142"/>
      <c r="C12" s="142"/>
      <c r="D12" s="352" t="s">
        <v>233</v>
      </c>
      <c r="E12" s="353"/>
      <c r="F12" s="143" t="s">
        <v>183</v>
      </c>
      <c r="G12" s="144"/>
      <c r="H12" s="144"/>
      <c r="I12" s="144"/>
      <c r="J12" s="144"/>
      <c r="K12" s="144"/>
      <c r="L12" s="144"/>
      <c r="M12" s="144"/>
      <c r="N12" s="145"/>
    </row>
    <row r="13" spans="1:14" s="136" customFormat="1" ht="18" customHeight="1">
      <c r="A13" s="355" t="s">
        <v>184</v>
      </c>
      <c r="B13" s="356"/>
      <c r="C13" s="357"/>
      <c r="D13" s="355" t="s">
        <v>185</v>
      </c>
      <c r="E13" s="357"/>
      <c r="F13" s="185" t="s">
        <v>186</v>
      </c>
      <c r="G13" s="185" t="s">
        <v>187</v>
      </c>
      <c r="H13" s="185" t="s">
        <v>188</v>
      </c>
      <c r="I13" s="347" t="s">
        <v>189</v>
      </c>
      <c r="J13" s="347" t="s">
        <v>190</v>
      </c>
      <c r="K13" s="185" t="s">
        <v>191</v>
      </c>
      <c r="L13" s="185" t="s">
        <v>192</v>
      </c>
      <c r="M13" s="186" t="s">
        <v>193</v>
      </c>
      <c r="N13" s="347" t="s">
        <v>194</v>
      </c>
    </row>
    <row r="14" spans="1:14" s="136" customFormat="1" ht="18" customHeight="1">
      <c r="A14" s="358"/>
      <c r="B14" s="359"/>
      <c r="C14" s="360"/>
      <c r="D14" s="358"/>
      <c r="E14" s="360"/>
      <c r="F14" s="187" t="s">
        <v>195</v>
      </c>
      <c r="G14" s="187" t="s">
        <v>196</v>
      </c>
      <c r="H14" s="187" t="s">
        <v>197</v>
      </c>
      <c r="I14" s="348"/>
      <c r="J14" s="348"/>
      <c r="K14" s="187" t="s">
        <v>198</v>
      </c>
      <c r="L14" s="187" t="s">
        <v>199</v>
      </c>
      <c r="M14" s="188" t="s">
        <v>200</v>
      </c>
      <c r="N14" s="348"/>
    </row>
    <row r="15" spans="1:14" s="56" customFormat="1" ht="18" customHeight="1">
      <c r="A15" s="146" t="s">
        <v>201</v>
      </c>
      <c r="B15" s="147"/>
      <c r="C15" s="148"/>
      <c r="D15" s="149"/>
      <c r="E15" s="149"/>
      <c r="F15" s="150">
        <v>100</v>
      </c>
      <c r="G15" s="151">
        <v>0</v>
      </c>
      <c r="H15" s="150">
        <v>0</v>
      </c>
      <c r="I15" s="151">
        <v>0</v>
      </c>
      <c r="J15" s="150">
        <v>0</v>
      </c>
      <c r="K15" s="151">
        <v>0</v>
      </c>
      <c r="L15" s="151">
        <v>-624</v>
      </c>
      <c r="M15" s="150"/>
      <c r="N15" s="151">
        <f>SUM(F15:M15)</f>
        <v>-524</v>
      </c>
    </row>
    <row r="16" spans="1:14" s="56" customFormat="1" ht="18" customHeight="1">
      <c r="A16" s="152" t="s">
        <v>202</v>
      </c>
      <c r="B16" s="153"/>
      <c r="C16" s="154"/>
      <c r="D16" s="155"/>
      <c r="E16" s="155"/>
      <c r="F16" s="156">
        <v>0</v>
      </c>
      <c r="G16" s="157"/>
      <c r="H16" s="153"/>
      <c r="I16" s="157"/>
      <c r="J16" s="153"/>
      <c r="K16" s="157"/>
      <c r="L16" s="157"/>
      <c r="M16" s="153"/>
      <c r="N16" s="158">
        <f>SUM(F16:M16)</f>
        <v>0</v>
      </c>
    </row>
    <row r="17" spans="1:14" s="56" customFormat="1" ht="18" customHeight="1">
      <c r="A17" s="152" t="s">
        <v>203</v>
      </c>
      <c r="B17" s="153"/>
      <c r="C17" s="154"/>
      <c r="D17" s="155"/>
      <c r="E17" s="155"/>
      <c r="F17" s="153"/>
      <c r="G17" s="157"/>
      <c r="H17" s="156">
        <v>0</v>
      </c>
      <c r="I17" s="157"/>
      <c r="J17" s="153"/>
      <c r="K17" s="157"/>
      <c r="L17" s="157"/>
      <c r="M17" s="153"/>
      <c r="N17" s="158">
        <f t="shared" ref="N17:N23" si="0">SUM(F17:M17)</f>
        <v>0</v>
      </c>
    </row>
    <row r="18" spans="1:14" s="56" customFormat="1" ht="18" customHeight="1">
      <c r="A18" s="152" t="s">
        <v>204</v>
      </c>
      <c r="B18" s="153"/>
      <c r="C18" s="154"/>
      <c r="D18" s="155"/>
      <c r="E18" s="155"/>
      <c r="F18" s="153"/>
      <c r="G18" s="157"/>
      <c r="H18" s="153"/>
      <c r="I18" s="157"/>
      <c r="J18" s="153"/>
      <c r="K18" s="157"/>
      <c r="L18" s="158">
        <v>0</v>
      </c>
      <c r="M18" s="153"/>
      <c r="N18" s="158">
        <f t="shared" si="0"/>
        <v>0</v>
      </c>
    </row>
    <row r="19" spans="1:14" s="56" customFormat="1" ht="18" customHeight="1">
      <c r="A19" s="152" t="s">
        <v>205</v>
      </c>
      <c r="B19" s="153"/>
      <c r="C19" s="154"/>
      <c r="D19" s="155"/>
      <c r="E19" s="155"/>
      <c r="F19" s="153"/>
      <c r="G19" s="158">
        <v>0</v>
      </c>
      <c r="H19" s="153"/>
      <c r="I19" s="157"/>
      <c r="J19" s="153"/>
      <c r="K19" s="157"/>
      <c r="L19" s="157"/>
      <c r="M19" s="153"/>
      <c r="N19" s="158">
        <f t="shared" si="0"/>
        <v>0</v>
      </c>
    </row>
    <row r="20" spans="1:14" s="56" customFormat="1" ht="18" customHeight="1">
      <c r="A20" s="152" t="s">
        <v>206</v>
      </c>
      <c r="B20" s="153"/>
      <c r="C20" s="154"/>
      <c r="D20" s="155"/>
      <c r="E20" s="155"/>
      <c r="F20" s="153"/>
      <c r="G20" s="157"/>
      <c r="H20" s="153"/>
      <c r="I20" s="157"/>
      <c r="J20" s="153"/>
      <c r="K20" s="158">
        <v>0</v>
      </c>
      <c r="L20" s="157"/>
      <c r="M20" s="153"/>
      <c r="N20" s="158">
        <f t="shared" si="0"/>
        <v>0</v>
      </c>
    </row>
    <row r="21" spans="1:14" s="56" customFormat="1" ht="18" customHeight="1">
      <c r="A21" s="152" t="s">
        <v>207</v>
      </c>
      <c r="B21" s="153"/>
      <c r="C21" s="154"/>
      <c r="D21" s="155"/>
      <c r="E21" s="155"/>
      <c r="F21" s="153"/>
      <c r="G21" s="157"/>
      <c r="H21" s="153"/>
      <c r="I21" s="158">
        <v>0</v>
      </c>
      <c r="J21" s="153"/>
      <c r="K21" s="157"/>
      <c r="L21" s="157"/>
      <c r="M21" s="153"/>
      <c r="N21" s="158">
        <f t="shared" si="0"/>
        <v>0</v>
      </c>
    </row>
    <row r="22" spans="1:14" s="56" customFormat="1" ht="18" customHeight="1">
      <c r="A22" s="152" t="s">
        <v>208</v>
      </c>
      <c r="B22" s="153"/>
      <c r="C22" s="154"/>
      <c r="D22" s="155"/>
      <c r="E22" s="155"/>
      <c r="F22" s="153"/>
      <c r="G22" s="157"/>
      <c r="H22" s="153"/>
      <c r="I22" s="157"/>
      <c r="J22" s="156">
        <v>0</v>
      </c>
      <c r="K22" s="157"/>
      <c r="L22" s="157"/>
      <c r="M22" s="153"/>
      <c r="N22" s="158">
        <f t="shared" si="0"/>
        <v>0</v>
      </c>
    </row>
    <row r="23" spans="1:14" s="56" customFormat="1" ht="18" customHeight="1">
      <c r="A23" s="159" t="s">
        <v>209</v>
      </c>
      <c r="B23" s="147"/>
      <c r="C23" s="148"/>
      <c r="D23" s="155"/>
      <c r="E23" s="155"/>
      <c r="F23" s="147"/>
      <c r="G23" s="36"/>
      <c r="H23" s="147"/>
      <c r="I23" s="36"/>
      <c r="J23" s="147"/>
      <c r="K23" s="36"/>
      <c r="L23" s="36"/>
      <c r="M23" s="150">
        <v>366</v>
      </c>
      <c r="N23" s="158">
        <f t="shared" si="0"/>
        <v>366</v>
      </c>
    </row>
    <row r="24" spans="1:14" s="136" customFormat="1" ht="24.95" customHeight="1">
      <c r="A24" s="349" t="s">
        <v>210</v>
      </c>
      <c r="B24" s="350"/>
      <c r="C24" s="351"/>
      <c r="D24" s="184"/>
      <c r="E24" s="184"/>
      <c r="F24" s="160">
        <f t="shared" ref="F24:M24" si="1">SUM(F15:F23)</f>
        <v>100</v>
      </c>
      <c r="G24" s="160">
        <f t="shared" si="1"/>
        <v>0</v>
      </c>
      <c r="H24" s="160">
        <f t="shared" si="1"/>
        <v>0</v>
      </c>
      <c r="I24" s="160">
        <f t="shared" si="1"/>
        <v>0</v>
      </c>
      <c r="J24" s="160">
        <f t="shared" si="1"/>
        <v>0</v>
      </c>
      <c r="K24" s="160">
        <f t="shared" si="1"/>
        <v>0</v>
      </c>
      <c r="L24" s="160">
        <f t="shared" si="1"/>
        <v>-624</v>
      </c>
      <c r="M24" s="160">
        <f t="shared" si="1"/>
        <v>366</v>
      </c>
      <c r="N24" s="160">
        <f>SUM(N15:N23)</f>
        <v>-158</v>
      </c>
    </row>
    <row r="25" spans="1:14" s="56" customFormat="1" ht="21.95" customHeight="1">
      <c r="A25" s="161" t="s">
        <v>211</v>
      </c>
      <c r="B25" s="162"/>
      <c r="C25" s="163"/>
      <c r="D25" s="164"/>
      <c r="E25" s="155"/>
      <c r="F25" s="162"/>
      <c r="G25" s="54"/>
      <c r="H25" s="162"/>
      <c r="I25" s="54"/>
      <c r="J25" s="162"/>
      <c r="K25" s="54"/>
      <c r="L25" s="54"/>
      <c r="M25" s="162"/>
      <c r="N25" s="54"/>
    </row>
    <row r="26" spans="1:14" s="56" customFormat="1" ht="12">
      <c r="D26" s="165"/>
    </row>
    <row r="27" spans="1:14" s="56" customFormat="1" ht="12"/>
    <row r="28" spans="1:14" s="56" customFormat="1" ht="12"/>
    <row r="29" spans="1:14" s="56" customFormat="1" ht="12"/>
    <row r="30" spans="1:14" ht="7.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4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4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</sheetData>
  <mergeCells count="16">
    <mergeCell ref="D3:E3"/>
    <mergeCell ref="D4:E4"/>
    <mergeCell ref="D6:E6"/>
    <mergeCell ref="D7:E7"/>
    <mergeCell ref="D9:E9"/>
    <mergeCell ref="J13:J14"/>
    <mergeCell ref="N13:N14"/>
    <mergeCell ref="A24:C24"/>
    <mergeCell ref="D5:E5"/>
    <mergeCell ref="D8:E8"/>
    <mergeCell ref="D11:E11"/>
    <mergeCell ref="A13:C14"/>
    <mergeCell ref="D13:E14"/>
    <mergeCell ref="I13:I14"/>
    <mergeCell ref="D12:E12"/>
    <mergeCell ref="D10:E10"/>
  </mergeCells>
  <pageMargins left="0.65" right="0.44" top="0.51" bottom="0.4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B2:I51"/>
  <sheetViews>
    <sheetView zoomScale="70" zoomScaleNormal="70" workbookViewId="0">
      <selection activeCell="E16" sqref="E16"/>
    </sheetView>
  </sheetViews>
  <sheetFormatPr defaultRowHeight="12.75"/>
  <cols>
    <col min="1" max="1" width="3.7109375" customWidth="1"/>
    <col min="2" max="2" width="4.7109375" customWidth="1"/>
    <col min="3" max="8" width="12.7109375" customWidth="1"/>
    <col min="9" max="9" width="4.7109375" customWidth="1"/>
    <col min="10" max="10" width="3.7109375" customWidth="1"/>
  </cols>
  <sheetData>
    <row r="2" spans="2:9">
      <c r="B2" s="166"/>
      <c r="C2" s="167"/>
      <c r="D2" s="167"/>
      <c r="E2" s="167"/>
      <c r="F2" s="167"/>
      <c r="G2" s="167"/>
      <c r="H2" s="167"/>
      <c r="I2" s="168"/>
    </row>
    <row r="3" spans="2:9" ht="18">
      <c r="B3" s="169"/>
      <c r="C3" s="365" t="s">
        <v>212</v>
      </c>
      <c r="D3" s="365"/>
      <c r="E3" s="365"/>
      <c r="F3" s="365"/>
      <c r="G3" s="365"/>
      <c r="H3" s="365"/>
      <c r="I3" s="170"/>
    </row>
    <row r="4" spans="2:9">
      <c r="B4" s="169"/>
      <c r="C4" s="171"/>
      <c r="D4" s="171"/>
      <c r="E4" s="171"/>
      <c r="F4" s="171"/>
      <c r="G4" s="171"/>
      <c r="H4" s="171"/>
      <c r="I4" s="170"/>
    </row>
    <row r="5" spans="2:9" ht="15" customHeight="1">
      <c r="B5" s="169"/>
      <c r="C5" s="172"/>
      <c r="D5" s="172"/>
      <c r="E5" s="172"/>
      <c r="F5" s="172"/>
      <c r="G5" s="172"/>
      <c r="H5" s="172"/>
      <c r="I5" s="170"/>
    </row>
    <row r="6" spans="2:9" ht="15" customHeight="1">
      <c r="B6" s="169"/>
      <c r="C6" s="172"/>
      <c r="D6" s="172"/>
      <c r="E6" s="172"/>
      <c r="F6" s="172"/>
      <c r="G6" s="172"/>
      <c r="H6" s="172"/>
      <c r="I6" s="170"/>
    </row>
    <row r="7" spans="2:9" ht="15" customHeight="1">
      <c r="B7" s="169"/>
      <c r="C7" s="204" t="s">
        <v>343</v>
      </c>
      <c r="D7" s="205"/>
      <c r="E7" s="172"/>
      <c r="F7" s="172"/>
      <c r="G7" s="172"/>
      <c r="H7" s="172"/>
      <c r="I7" s="170"/>
    </row>
    <row r="8" spans="2:9" ht="15" customHeight="1">
      <c r="B8" s="169"/>
      <c r="C8" s="204" t="s">
        <v>260</v>
      </c>
      <c r="D8" s="205"/>
      <c r="E8" s="172"/>
      <c r="F8" s="172"/>
      <c r="G8" s="172"/>
      <c r="H8" s="172"/>
      <c r="I8" s="170"/>
    </row>
    <row r="9" spans="2:9" ht="15" customHeight="1">
      <c r="B9" s="169"/>
      <c r="C9" s="204"/>
      <c r="D9" s="205"/>
      <c r="E9" s="172"/>
      <c r="F9" s="172"/>
      <c r="G9" s="172"/>
      <c r="H9" s="172"/>
      <c r="I9" s="170"/>
    </row>
    <row r="10" spans="2:9" ht="15" customHeight="1">
      <c r="B10" s="169"/>
      <c r="C10" s="204" t="s">
        <v>266</v>
      </c>
      <c r="D10" s="205"/>
      <c r="E10" s="172"/>
      <c r="F10" s="172"/>
      <c r="G10" s="172"/>
      <c r="H10" s="172"/>
      <c r="I10" s="170"/>
    </row>
    <row r="11" spans="2:9" ht="15" customHeight="1">
      <c r="B11" s="169"/>
      <c r="C11" s="204" t="s">
        <v>324</v>
      </c>
      <c r="D11" s="205"/>
      <c r="E11" s="172"/>
      <c r="F11" s="172"/>
      <c r="G11" s="172"/>
      <c r="H11" s="172"/>
      <c r="I11" s="170"/>
    </row>
    <row r="12" spans="2:9" ht="15" customHeight="1">
      <c r="B12" s="169"/>
      <c r="D12" s="205"/>
      <c r="E12" s="172"/>
      <c r="F12" s="172"/>
      <c r="G12" s="172"/>
      <c r="H12" s="172"/>
      <c r="I12" s="170"/>
    </row>
    <row r="13" spans="2:9" ht="15" customHeight="1">
      <c r="B13" s="169"/>
      <c r="C13" s="204" t="s">
        <v>344</v>
      </c>
      <c r="D13" s="172"/>
      <c r="E13" s="172"/>
      <c r="F13" s="172"/>
      <c r="G13" s="172"/>
      <c r="H13" s="172"/>
      <c r="I13" s="170"/>
    </row>
    <row r="14" spans="2:9" ht="15" customHeight="1">
      <c r="B14" s="169"/>
      <c r="C14" s="204" t="s">
        <v>261</v>
      </c>
      <c r="D14" s="172"/>
      <c r="E14" s="172"/>
      <c r="F14" s="172"/>
      <c r="G14" s="172"/>
      <c r="H14" s="172"/>
      <c r="I14" s="170"/>
    </row>
    <row r="15" spans="2:9" ht="15" customHeight="1">
      <c r="B15" s="169"/>
      <c r="C15" s="172"/>
      <c r="D15" s="172"/>
      <c r="E15" s="172"/>
      <c r="F15" s="172"/>
      <c r="G15" s="172"/>
      <c r="H15" s="172"/>
      <c r="I15" s="170"/>
    </row>
    <row r="16" spans="2:9" ht="15" customHeight="1">
      <c r="B16" s="169"/>
      <c r="C16" s="204" t="s">
        <v>262</v>
      </c>
      <c r="D16" s="172"/>
      <c r="E16" s="172"/>
      <c r="F16" s="172"/>
      <c r="G16" s="172"/>
      <c r="H16" s="172"/>
      <c r="I16" s="170"/>
    </row>
    <row r="17" spans="2:9" ht="15" customHeight="1">
      <c r="B17" s="169"/>
      <c r="C17" s="172"/>
      <c r="D17" s="172"/>
      <c r="E17" s="172"/>
      <c r="F17" s="172"/>
      <c r="G17" s="172"/>
      <c r="H17" s="172"/>
      <c r="I17" s="170"/>
    </row>
    <row r="18" spans="2:9" ht="15" customHeight="1">
      <c r="B18" s="169"/>
      <c r="C18" s="204" t="s">
        <v>263</v>
      </c>
      <c r="D18" s="172"/>
      <c r="E18" s="172"/>
      <c r="F18" s="172"/>
      <c r="G18" s="172"/>
      <c r="H18" s="172"/>
      <c r="I18" s="170"/>
    </row>
    <row r="19" spans="2:9" ht="15" customHeight="1">
      <c r="B19" s="169"/>
      <c r="C19" s="172"/>
      <c r="D19" s="172"/>
      <c r="E19" s="172"/>
      <c r="F19" s="172"/>
      <c r="G19" s="172"/>
      <c r="H19" s="172"/>
      <c r="I19" s="170"/>
    </row>
    <row r="20" spans="2:9" ht="15" customHeight="1">
      <c r="B20" s="169"/>
      <c r="C20" s="204" t="s">
        <v>264</v>
      </c>
      <c r="D20" s="172"/>
      <c r="E20" s="172"/>
      <c r="F20" s="172"/>
      <c r="G20" s="172"/>
      <c r="H20" s="172"/>
      <c r="I20" s="170"/>
    </row>
    <row r="21" spans="2:9" ht="15" customHeight="1">
      <c r="B21" s="169"/>
      <c r="C21" s="204" t="s">
        <v>267</v>
      </c>
      <c r="D21" s="172"/>
      <c r="E21" s="172"/>
      <c r="F21" s="172"/>
      <c r="G21" s="172"/>
      <c r="H21" s="172"/>
      <c r="I21" s="170"/>
    </row>
    <row r="22" spans="2:9" ht="15" customHeight="1">
      <c r="B22" s="169"/>
      <c r="C22" s="204" t="s">
        <v>265</v>
      </c>
      <c r="D22" s="172"/>
      <c r="E22" s="172"/>
      <c r="F22" s="172"/>
      <c r="G22" s="172"/>
      <c r="H22" s="172"/>
      <c r="I22" s="170"/>
    </row>
    <row r="23" spans="2:9" ht="15" customHeight="1">
      <c r="B23" s="169"/>
      <c r="C23" s="172"/>
      <c r="D23" s="172"/>
      <c r="E23" s="172"/>
      <c r="F23" s="172"/>
      <c r="G23" s="172"/>
      <c r="H23" s="172"/>
      <c r="I23" s="170"/>
    </row>
    <row r="24" spans="2:9" ht="15" customHeight="1">
      <c r="B24" s="169"/>
      <c r="C24" s="204" t="s">
        <v>325</v>
      </c>
      <c r="D24" s="172"/>
      <c r="E24" s="172"/>
      <c r="F24" s="172"/>
      <c r="G24" s="172"/>
      <c r="H24" s="172"/>
      <c r="I24" s="170"/>
    </row>
    <row r="25" spans="2:9" ht="15" customHeight="1">
      <c r="B25" s="169"/>
      <c r="C25" s="204" t="s">
        <v>268</v>
      </c>
      <c r="D25" s="172"/>
      <c r="E25" s="172"/>
      <c r="F25" s="172"/>
      <c r="G25" s="172"/>
      <c r="H25" s="172"/>
      <c r="I25" s="170"/>
    </row>
    <row r="26" spans="2:9" ht="15" customHeight="1">
      <c r="B26" s="169"/>
      <c r="C26" s="172"/>
      <c r="D26" s="172"/>
      <c r="E26" s="172"/>
      <c r="F26" s="172"/>
      <c r="G26" s="172"/>
      <c r="H26" s="172"/>
      <c r="I26" s="170"/>
    </row>
    <row r="27" spans="2:9" ht="15" customHeight="1">
      <c r="B27" s="169"/>
      <c r="C27" s="204" t="s">
        <v>322</v>
      </c>
      <c r="D27" s="172"/>
      <c r="E27" s="172"/>
      <c r="F27" s="172"/>
      <c r="G27" s="172"/>
      <c r="H27" s="172"/>
      <c r="I27" s="170"/>
    </row>
    <row r="28" spans="2:9" ht="15" customHeight="1">
      <c r="B28" s="169"/>
      <c r="C28" s="204"/>
      <c r="D28" s="172"/>
      <c r="E28" s="172"/>
      <c r="F28" s="172"/>
      <c r="G28" s="172"/>
      <c r="H28" s="172"/>
      <c r="I28" s="170"/>
    </row>
    <row r="29" spans="2:9" ht="15" customHeight="1">
      <c r="B29" s="169"/>
      <c r="C29" s="204" t="s">
        <v>345</v>
      </c>
      <c r="D29" s="172"/>
      <c r="E29" s="172"/>
      <c r="F29" s="172"/>
      <c r="G29" s="172"/>
      <c r="H29" s="172"/>
      <c r="I29" s="170"/>
    </row>
    <row r="30" spans="2:9" ht="15" customHeight="1">
      <c r="B30" s="169"/>
      <c r="C30" s="204" t="s">
        <v>346</v>
      </c>
      <c r="D30" s="172"/>
      <c r="E30" s="172"/>
      <c r="F30" s="172"/>
      <c r="G30" s="172"/>
      <c r="H30" s="172"/>
      <c r="I30" s="170"/>
    </row>
    <row r="31" spans="2:9" ht="15" customHeight="1">
      <c r="B31" s="169"/>
      <c r="C31" s="204"/>
      <c r="D31" s="172"/>
      <c r="E31" s="172"/>
      <c r="F31" s="172"/>
      <c r="G31" s="172"/>
      <c r="H31" s="172"/>
      <c r="I31" s="170"/>
    </row>
    <row r="32" spans="2:9" ht="15" customHeight="1">
      <c r="B32" s="169"/>
      <c r="C32" s="204" t="s">
        <v>347</v>
      </c>
      <c r="D32" s="172"/>
      <c r="E32" s="172"/>
      <c r="F32" s="172"/>
      <c r="G32" s="172"/>
      <c r="H32" s="172"/>
      <c r="I32" s="170"/>
    </row>
    <row r="33" spans="2:9" ht="15" customHeight="1">
      <c r="B33" s="169"/>
      <c r="C33" s="204" t="s">
        <v>348</v>
      </c>
      <c r="D33" s="172"/>
      <c r="E33" s="172"/>
      <c r="F33" s="172"/>
      <c r="G33" s="172"/>
      <c r="H33" s="172"/>
      <c r="I33" s="170"/>
    </row>
    <row r="34" spans="2:9" ht="15" customHeight="1">
      <c r="B34" s="169"/>
      <c r="C34" s="204"/>
      <c r="D34" s="172"/>
      <c r="E34" s="172"/>
      <c r="F34" s="172"/>
      <c r="G34" s="172"/>
      <c r="H34" s="172"/>
      <c r="I34" s="170"/>
    </row>
    <row r="35" spans="2:9" ht="15" customHeight="1">
      <c r="B35" s="169"/>
      <c r="C35" s="172"/>
      <c r="D35" s="172"/>
      <c r="E35" s="172"/>
      <c r="F35" s="172"/>
      <c r="G35" s="172"/>
      <c r="H35" s="172"/>
      <c r="I35" s="170"/>
    </row>
    <row r="36" spans="2:9" ht="15" customHeight="1">
      <c r="B36" s="169"/>
      <c r="C36" s="172"/>
      <c r="D36" s="172"/>
      <c r="E36" s="172"/>
      <c r="F36" s="172"/>
      <c r="G36" s="172"/>
      <c r="H36" s="172"/>
      <c r="I36" s="170"/>
    </row>
    <row r="37" spans="2:9" ht="15" customHeight="1">
      <c r="B37" s="169"/>
      <c r="C37" s="172"/>
      <c r="D37" s="172"/>
      <c r="E37" s="172"/>
      <c r="F37" s="172"/>
      <c r="G37" s="172"/>
      <c r="H37" s="172"/>
      <c r="I37" s="170"/>
    </row>
    <row r="38" spans="2:9" ht="15" customHeight="1">
      <c r="B38" s="169"/>
      <c r="C38" s="172"/>
      <c r="D38" s="172"/>
      <c r="E38" s="172"/>
      <c r="F38" s="172"/>
      <c r="G38" s="172"/>
      <c r="H38" s="172"/>
      <c r="I38" s="170"/>
    </row>
    <row r="39" spans="2:9" ht="15" customHeight="1">
      <c r="B39" s="169"/>
      <c r="C39" s="172"/>
      <c r="D39" s="172"/>
      <c r="E39" s="172"/>
      <c r="F39" s="172"/>
      <c r="G39" s="172"/>
      <c r="H39" s="172"/>
      <c r="I39" s="170"/>
    </row>
    <row r="40" spans="2:9" ht="15" customHeight="1">
      <c r="B40" s="169"/>
      <c r="C40" s="172"/>
      <c r="D40" s="172"/>
      <c r="E40" s="172"/>
      <c r="F40" s="172"/>
      <c r="G40" s="172"/>
      <c r="H40" s="172"/>
      <c r="I40" s="170"/>
    </row>
    <row r="41" spans="2:9" ht="15" customHeight="1">
      <c r="B41" s="169"/>
      <c r="C41" s="172"/>
      <c r="D41" s="172"/>
      <c r="E41" s="172"/>
      <c r="F41" s="172"/>
      <c r="G41" s="172"/>
      <c r="H41" s="172"/>
      <c r="I41" s="170"/>
    </row>
    <row r="42" spans="2:9" ht="15" customHeight="1">
      <c r="B42" s="169"/>
      <c r="C42" s="172"/>
      <c r="D42" s="172"/>
      <c r="E42" s="172"/>
      <c r="F42" s="172"/>
      <c r="G42" s="172"/>
      <c r="H42" s="172"/>
      <c r="I42" s="170"/>
    </row>
    <row r="43" spans="2:9" ht="15" customHeight="1">
      <c r="B43" s="169"/>
      <c r="C43" s="172"/>
      <c r="D43" s="172"/>
      <c r="E43" s="172"/>
      <c r="F43" s="172"/>
      <c r="G43" s="172"/>
      <c r="H43" s="172"/>
      <c r="I43" s="170"/>
    </row>
    <row r="44" spans="2:9">
      <c r="B44" s="169"/>
      <c r="C44" s="171"/>
      <c r="D44" s="171"/>
      <c r="E44" s="171"/>
      <c r="F44" s="171"/>
      <c r="G44" s="171"/>
      <c r="H44" s="171"/>
      <c r="I44" s="170"/>
    </row>
    <row r="45" spans="2:9">
      <c r="B45" s="169"/>
      <c r="C45" s="171"/>
      <c r="D45" s="171"/>
      <c r="E45" s="171"/>
      <c r="F45" s="171"/>
      <c r="G45" s="171"/>
      <c r="H45" s="171"/>
      <c r="I45" s="170"/>
    </row>
    <row r="46" spans="2:9" ht="15">
      <c r="B46" s="169"/>
      <c r="C46" s="173" t="s">
        <v>213</v>
      </c>
      <c r="E46" s="174"/>
      <c r="F46" s="174"/>
      <c r="H46" s="175" t="s">
        <v>214</v>
      </c>
      <c r="I46" s="170"/>
    </row>
    <row r="47" spans="2:9" ht="20.100000000000001" customHeight="1">
      <c r="B47" s="169"/>
      <c r="C47" s="171"/>
      <c r="D47" s="171"/>
      <c r="E47" s="171"/>
      <c r="F47" s="171"/>
      <c r="G47" s="171"/>
      <c r="H47" s="171"/>
      <c r="I47" s="170"/>
    </row>
    <row r="48" spans="2:9" ht="20.100000000000001" customHeight="1">
      <c r="B48" s="169"/>
      <c r="C48" s="172"/>
      <c r="D48" s="172"/>
      <c r="E48" s="171"/>
      <c r="F48" s="171"/>
      <c r="G48" s="172"/>
      <c r="H48" s="172"/>
      <c r="I48" s="170"/>
    </row>
    <row r="49" spans="2:9" ht="20.100000000000001" customHeight="1">
      <c r="B49" s="169"/>
      <c r="C49" s="176"/>
      <c r="D49" s="176"/>
      <c r="E49" s="176"/>
      <c r="F49" s="176"/>
      <c r="G49" s="176"/>
      <c r="H49" s="176"/>
      <c r="I49" s="170"/>
    </row>
    <row r="50" spans="2:9">
      <c r="B50" s="169"/>
      <c r="C50" s="177" t="s">
        <v>215</v>
      </c>
      <c r="D50" s="171"/>
      <c r="E50" s="171"/>
      <c r="F50" s="171"/>
      <c r="G50" s="171"/>
      <c r="H50" s="171"/>
      <c r="I50" s="170"/>
    </row>
    <row r="51" spans="2:9">
      <c r="B51" s="178"/>
      <c r="C51" s="176"/>
      <c r="D51" s="179" t="s">
        <v>216</v>
      </c>
      <c r="E51" s="176"/>
      <c r="F51" s="176"/>
      <c r="G51" s="176"/>
      <c r="H51" s="176"/>
      <c r="I51" s="180"/>
    </row>
  </sheetData>
  <mergeCells count="1">
    <mergeCell ref="C3:H3"/>
  </mergeCells>
  <pageMargins left="0.61" right="0.51" top="0.48" bottom="0.5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</vt:lpstr>
      <vt:lpstr>A</vt:lpstr>
      <vt:lpstr>P</vt:lpstr>
      <vt:lpstr>A-S</vt:lpstr>
      <vt:lpstr>Fl</vt:lpstr>
      <vt:lpstr>Ka</vt:lpstr>
      <vt:lpstr>In</vt:lpstr>
    </vt:vector>
  </TitlesOfParts>
  <Company>Koti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Girando</dc:creator>
  <cp:lastModifiedBy>user</cp:lastModifiedBy>
  <cp:lastPrinted>2014-03-27T01:39:51Z</cp:lastPrinted>
  <dcterms:created xsi:type="dcterms:W3CDTF">1999-11-23T16:18:58Z</dcterms:created>
  <dcterms:modified xsi:type="dcterms:W3CDTF">2017-12-01T13:55:00Z</dcterms:modified>
</cp:coreProperties>
</file>