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555" firstSheet="6" activeTab="3"/>
  </bookViews>
  <sheets>
    <sheet name="KAPAKU I BIL 2013" sheetId="1" r:id="rId1"/>
    <sheet name="AKTIVI 2013" sheetId="2" r:id="rId2"/>
    <sheet name="PASIVI 2013" sheetId="3" r:id="rId3"/>
    <sheet name="TE ARDHURAT 2013" sheetId="4" r:id="rId4"/>
    <sheet name="FLUKSI MET 1" sheetId="5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sig shoqerore" sheetId="12" r:id="rId11"/>
    <sheet name="Fleta1" sheetId="15" r:id="rId12"/>
    <sheet name="Fleta2" sheetId="16" r:id="rId13"/>
  </sheets>
  <externalReferences>
    <externalReference r:id="rId14"/>
  </externalReferences>
  <calcPr calcId="152511"/>
</workbook>
</file>

<file path=xl/calcChain.xml><?xml version="1.0" encoding="utf-8"?>
<calcChain xmlns="http://schemas.openxmlformats.org/spreadsheetml/2006/main">
  <c r="G13" i="3" l="1"/>
  <c r="F17" i="4"/>
  <c r="G30" i="4"/>
  <c r="G15" i="4"/>
  <c r="G20" i="4" s="1"/>
  <c r="G7" i="4"/>
  <c r="G31" i="4" l="1"/>
  <c r="G32" i="4"/>
  <c r="G34" i="4" s="1"/>
  <c r="G21" i="4"/>
  <c r="G16" i="14"/>
  <c r="H32" i="3"/>
  <c r="H25" i="3"/>
  <c r="H24" i="3" s="1"/>
  <c r="H11" i="3"/>
  <c r="H8" i="3"/>
  <c r="H6" i="3" s="1"/>
  <c r="H31" i="3" s="1"/>
  <c r="G12" i="12"/>
  <c r="G11" i="12"/>
  <c r="G10" i="12"/>
  <c r="G9" i="12"/>
  <c r="T25" i="15"/>
  <c r="I25" i="15"/>
  <c r="D25" i="15"/>
  <c r="C25" i="15"/>
  <c r="L24" i="15"/>
  <c r="M23" i="15"/>
  <c r="L23" i="15"/>
  <c r="P23" i="15" s="1"/>
  <c r="G23" i="15"/>
  <c r="F23" i="15"/>
  <c r="Q23" i="15" s="1"/>
  <c r="M22" i="15"/>
  <c r="L22" i="15"/>
  <c r="P22" i="15" s="1"/>
  <c r="G22" i="15"/>
  <c r="F22" i="15"/>
  <c r="Q22" i="15" s="1"/>
  <c r="M21" i="15"/>
  <c r="L21" i="15"/>
  <c r="P21" i="15" s="1"/>
  <c r="G21" i="15"/>
  <c r="F21" i="15"/>
  <c r="Q21" i="15" s="1"/>
  <c r="S25" i="15"/>
  <c r="M20" i="15"/>
  <c r="L20" i="15"/>
  <c r="P20" i="15" s="1"/>
  <c r="G20" i="15"/>
  <c r="F20" i="15"/>
  <c r="M19" i="15"/>
  <c r="L19" i="15"/>
  <c r="P19" i="15" s="1"/>
  <c r="G19" i="15"/>
  <c r="F19" i="15"/>
  <c r="M18" i="15"/>
  <c r="L18" i="15"/>
  <c r="P18" i="15" s="1"/>
  <c r="G18" i="15"/>
  <c r="F18" i="15"/>
  <c r="Q18" i="15" s="1"/>
  <c r="R25" i="15" s="1"/>
  <c r="L17" i="15"/>
  <c r="P17" i="15" s="1"/>
  <c r="M17" i="15"/>
  <c r="F17" i="15"/>
  <c r="Q17" i="15" s="1"/>
  <c r="G17" i="15"/>
  <c r="K25" i="15"/>
  <c r="H25" i="15"/>
  <c r="E25" i="15"/>
  <c r="M15" i="15"/>
  <c r="L15" i="15"/>
  <c r="P15" i="15" s="1"/>
  <c r="G15" i="15"/>
  <c r="F15" i="15"/>
  <c r="Q15" i="15" s="1"/>
  <c r="M14" i="15"/>
  <c r="L14" i="15"/>
  <c r="P14" i="15" s="1"/>
  <c r="G14" i="15"/>
  <c r="F14" i="15"/>
  <c r="Q14" i="15" s="1"/>
  <c r="M13" i="15"/>
  <c r="L13" i="15"/>
  <c r="P13" i="15" s="1"/>
  <c r="J13" i="15"/>
  <c r="G13" i="15"/>
  <c r="F13" i="15"/>
  <c r="M12" i="15"/>
  <c r="L12" i="15"/>
  <c r="J12" i="15"/>
  <c r="J25" i="15" s="1"/>
  <c r="G12" i="15"/>
  <c r="F12" i="15"/>
  <c r="E49" i="16"/>
  <c r="D49" i="16"/>
  <c r="F40" i="16"/>
  <c r="E40" i="16"/>
  <c r="D40" i="16"/>
  <c r="C40" i="16"/>
  <c r="F35" i="16"/>
  <c r="E35" i="16"/>
  <c r="D35" i="16"/>
  <c r="C35" i="16"/>
  <c r="F31" i="16"/>
  <c r="E31" i="16"/>
  <c r="D31" i="16"/>
  <c r="C31" i="16"/>
  <c r="F27" i="16"/>
  <c r="E27" i="16"/>
  <c r="D27" i="16"/>
  <c r="C27" i="16"/>
  <c r="F19" i="16"/>
  <c r="E19" i="16"/>
  <c r="D19" i="16"/>
  <c r="C19" i="16"/>
  <c r="I10" i="16"/>
  <c r="I11" i="16" s="1"/>
  <c r="G9" i="16" s="1"/>
  <c r="F8" i="16"/>
  <c r="F12" i="16" s="1"/>
  <c r="F15" i="16" s="1"/>
  <c r="F17" i="16" s="1"/>
  <c r="D8" i="16"/>
  <c r="D12" i="16" s="1"/>
  <c r="D15" i="16" s="1"/>
  <c r="D17" i="16" s="1"/>
  <c r="C8" i="16"/>
  <c r="C12" i="16" s="1"/>
  <c r="C15" i="16" s="1"/>
  <c r="C17" i="16" s="1"/>
  <c r="F5" i="16"/>
  <c r="E5" i="16"/>
  <c r="D5" i="16"/>
  <c r="C5" i="16"/>
  <c r="C43" i="16" l="1"/>
  <c r="C44" i="16" s="1"/>
  <c r="Q13" i="15"/>
  <c r="H43" i="3"/>
  <c r="Q19" i="15"/>
  <c r="Q20" i="15"/>
  <c r="K26" i="15"/>
  <c r="E26" i="15"/>
  <c r="G16" i="15"/>
  <c r="G25" i="15" s="1"/>
  <c r="R26" i="15" s="1"/>
  <c r="M16" i="15"/>
  <c r="M25" i="15" s="1"/>
  <c r="P12" i="15"/>
  <c r="Q12" i="15" s="1"/>
  <c r="F16" i="15"/>
  <c r="L16" i="15"/>
  <c r="P16" i="15" s="1"/>
  <c r="G10" i="16"/>
  <c r="E9" i="16"/>
  <c r="E8" i="16" s="1"/>
  <c r="E12" i="16" s="1"/>
  <c r="E15" i="16" s="1"/>
  <c r="E17" i="16" s="1"/>
  <c r="C51" i="16"/>
  <c r="C45" i="16"/>
  <c r="C50" i="16" s="1"/>
  <c r="D43" i="16"/>
  <c r="D44" i="16" s="1"/>
  <c r="F43" i="16"/>
  <c r="F44" i="16" s="1"/>
  <c r="E43" i="16" l="1"/>
  <c r="E44" i="16" s="1"/>
  <c r="L25" i="15"/>
  <c r="Q16" i="15"/>
  <c r="F25" i="15"/>
  <c r="D51" i="16"/>
  <c r="D45" i="16"/>
  <c r="D50" i="16" s="1"/>
  <c r="F51" i="16"/>
  <c r="F45" i="16"/>
  <c r="F50" i="16" s="1"/>
  <c r="E51" i="16"/>
  <c r="E45" i="16"/>
  <c r="E50" i="16" s="1"/>
  <c r="C46" i="16"/>
  <c r="C48" i="16" s="1"/>
  <c r="F46" i="16" l="1"/>
  <c r="F48" i="16" s="1"/>
  <c r="E46" i="16"/>
  <c r="E48" i="16" s="1"/>
  <c r="D46" i="16"/>
  <c r="D48" i="16" s="1"/>
  <c r="M13" i="12" l="1"/>
  <c r="K13" i="12"/>
  <c r="J13" i="12"/>
  <c r="H14" i="12" s="1"/>
  <c r="L11" i="12"/>
  <c r="N11" i="12" s="1"/>
  <c r="L10" i="12"/>
  <c r="N10" i="12" s="1"/>
  <c r="L9" i="12"/>
  <c r="N9" i="12" s="1"/>
  <c r="L12" i="12" l="1"/>
  <c r="N12" i="12" s="1"/>
  <c r="I13" i="12" l="1"/>
  <c r="H13" i="12"/>
  <c r="H15" i="12" s="1"/>
  <c r="N13" i="12" l="1"/>
  <c r="G13" i="12"/>
  <c r="F13" i="12"/>
  <c r="L13" i="12"/>
  <c r="G33" i="2" l="1"/>
  <c r="G28" i="2"/>
  <c r="G18" i="2"/>
  <c r="G10" i="2"/>
  <c r="G6" i="2"/>
  <c r="C21" i="14"/>
  <c r="D21" i="14"/>
  <c r="E21" i="14"/>
  <c r="F21" i="14"/>
  <c r="G21" i="14"/>
  <c r="I21" i="14"/>
  <c r="J21" i="14"/>
  <c r="B21" i="14"/>
  <c r="F30" i="4"/>
  <c r="G25" i="8"/>
  <c r="F24" i="8"/>
  <c r="E24" i="8"/>
  <c r="D24" i="8"/>
  <c r="C24" i="8"/>
  <c r="G23" i="8"/>
  <c r="F22" i="8"/>
  <c r="E22" i="8"/>
  <c r="D22" i="8"/>
  <c r="C22" i="8"/>
  <c r="G21" i="8"/>
  <c r="G20" i="8"/>
  <c r="G19" i="8"/>
  <c r="G18" i="8"/>
  <c r="F17" i="8"/>
  <c r="E17" i="8"/>
  <c r="D17" i="8"/>
  <c r="C17" i="8"/>
  <c r="G15" i="8"/>
  <c r="G14" i="8"/>
  <c r="G13" i="8"/>
  <c r="F12" i="8"/>
  <c r="F26" i="8" s="1"/>
  <c r="E12" i="8"/>
  <c r="D12" i="8"/>
  <c r="D26" i="8" s="1"/>
  <c r="C12" i="8"/>
  <c r="G11" i="8"/>
  <c r="G10" i="8"/>
  <c r="G9" i="8"/>
  <c r="B32" i="14"/>
  <c r="H16" i="14"/>
  <c r="H8" i="14"/>
  <c r="F19" i="7"/>
  <c r="H18" i="7"/>
  <c r="E18" i="7"/>
  <c r="D18" i="7"/>
  <c r="I17" i="7"/>
  <c r="G17" i="7"/>
  <c r="I16" i="7"/>
  <c r="G16" i="7"/>
  <c r="I15" i="7"/>
  <c r="G15" i="7"/>
  <c r="I14" i="7"/>
  <c r="G14" i="7"/>
  <c r="H13" i="7"/>
  <c r="H19" i="7" s="1"/>
  <c r="E13" i="7"/>
  <c r="D13" i="7"/>
  <c r="D19" i="7" s="1"/>
  <c r="I12" i="7"/>
  <c r="G12" i="7"/>
  <c r="I11" i="7"/>
  <c r="G11" i="7"/>
  <c r="I10" i="7"/>
  <c r="G10" i="7"/>
  <c r="I9" i="7"/>
  <c r="G9" i="7"/>
  <c r="I8" i="7"/>
  <c r="G8" i="7"/>
  <c r="G34" i="5"/>
  <c r="F34" i="5"/>
  <c r="G28" i="5"/>
  <c r="F28" i="5"/>
  <c r="G18" i="5"/>
  <c r="G21" i="5" s="1"/>
  <c r="F18" i="5"/>
  <c r="F21" i="5" s="1"/>
  <c r="F7" i="4"/>
  <c r="F15" i="4"/>
  <c r="F20" i="4" s="1"/>
  <c r="G32" i="3"/>
  <c r="G25" i="3"/>
  <c r="G24" i="3" s="1"/>
  <c r="G11" i="3"/>
  <c r="G8" i="3"/>
  <c r="F33" i="2"/>
  <c r="F28" i="2"/>
  <c r="F18" i="2"/>
  <c r="F10" i="2"/>
  <c r="F6" i="2"/>
  <c r="G6" i="3" l="1"/>
  <c r="E19" i="7"/>
  <c r="C26" i="8"/>
  <c r="E26" i="8"/>
  <c r="G24" i="8"/>
  <c r="G31" i="3"/>
  <c r="G43" i="3" s="1"/>
  <c r="G44" i="3" s="1"/>
  <c r="G17" i="8"/>
  <c r="G22" i="8"/>
  <c r="H21" i="14"/>
  <c r="G43" i="2"/>
  <c r="H44" i="3" s="1"/>
  <c r="F43" i="2"/>
  <c r="F35" i="5"/>
  <c r="F37" i="5" s="1"/>
  <c r="F40" i="5" s="1"/>
  <c r="G35" i="5"/>
  <c r="G37" i="5" s="1"/>
  <c r="G40" i="5" s="1"/>
  <c r="F31" i="4"/>
  <c r="F32" i="4" s="1"/>
  <c r="F37" i="4" s="1"/>
  <c r="F21" i="4"/>
  <c r="G12" i="8"/>
  <c r="I19" i="7"/>
  <c r="G19" i="7"/>
  <c r="J8" i="7"/>
  <c r="K8" i="7" s="1"/>
  <c r="J9" i="7"/>
  <c r="K9" i="7" s="1"/>
  <c r="L9" i="7" s="1"/>
  <c r="M9" i="7" s="1"/>
  <c r="J10" i="7"/>
  <c r="K10" i="7" s="1"/>
  <c r="L10" i="7" s="1"/>
  <c r="M10" i="7" s="1"/>
  <c r="J11" i="7"/>
  <c r="K11" i="7" s="1"/>
  <c r="L11" i="7" s="1"/>
  <c r="M11" i="7" s="1"/>
  <c r="J12" i="7"/>
  <c r="K12" i="7" s="1"/>
  <c r="L12" i="7" s="1"/>
  <c r="M12" i="7" s="1"/>
  <c r="G13" i="7"/>
  <c r="I13" i="7"/>
  <c r="J13" i="7" s="1"/>
  <c r="J14" i="7"/>
  <c r="K14" i="7" s="1"/>
  <c r="J15" i="7"/>
  <c r="K15" i="7" s="1"/>
  <c r="L15" i="7" s="1"/>
  <c r="M15" i="7" s="1"/>
  <c r="J16" i="7"/>
  <c r="K16" i="7" s="1"/>
  <c r="L16" i="7" s="1"/>
  <c r="M16" i="7" s="1"/>
  <c r="J17" i="7"/>
  <c r="K17" i="7" s="1"/>
  <c r="L17" i="7" s="1"/>
  <c r="M17" i="7" s="1"/>
  <c r="G18" i="7"/>
  <c r="I18" i="7"/>
  <c r="J18" i="7" s="1"/>
  <c r="J19" i="7" l="1"/>
  <c r="G26" i="8"/>
  <c r="F34" i="4"/>
  <c r="K18" i="7"/>
  <c r="L18" i="7" s="1"/>
  <c r="M18" i="7" s="1"/>
  <c r="L14" i="7"/>
  <c r="M14" i="7" s="1"/>
  <c r="K13" i="7"/>
  <c r="L8" i="7"/>
  <c r="M8" i="7" s="1"/>
  <c r="G32" i="14" l="1"/>
  <c r="H32" i="14" s="1"/>
  <c r="I32" i="14" s="1"/>
  <c r="J32" i="14" s="1"/>
  <c r="H28" i="14"/>
  <c r="K19" i="7"/>
  <c r="L19" i="7" s="1"/>
  <c r="M19" i="7" s="1"/>
  <c r="L13" i="7"/>
  <c r="M13" i="7" s="1"/>
</calcChain>
</file>

<file path=xl/sharedStrings.xml><?xml version="1.0" encoding="utf-8"?>
<sst xmlns="http://schemas.openxmlformats.org/spreadsheetml/2006/main" count="631" uniqueCount="483">
  <si>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</si>
  <si>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</si>
  <si>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</si>
  <si>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</si>
  <si>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</si>
  <si>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</si>
  <si>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</si>
  <si>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</si>
  <si>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</si>
  <si>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</si>
  <si>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</si>
  <si>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</si>
  <si>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</si>
  <si>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</si>
  <si>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</si>
  <si>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</si>
  <si>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</si>
  <si>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</si>
  <si>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</si>
  <si>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</si>
  <si>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</si>
  <si>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</si>
  <si>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</si>
  <si>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</si>
  <si>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</si>
  <si>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</si>
  <si>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</si>
  <si>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</si>
  <si>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</si>
  <si>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</si>
  <si>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</si>
  <si>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</si>
  <si>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</si>
  <si>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</si>
  <si>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</si>
  <si>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</si>
  <si>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</si>
  <si>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</si>
  <si>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</si>
  <si>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</si>
  <si>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</si>
  <si>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</si>
  <si>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</si>
  <si>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</si>
  <si>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</si>
  <si>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</si>
  <si>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</si>
  <si>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</si>
  <si>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</si>
  <si>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</si>
  <si>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</si>
  <si>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</si>
  <si>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</si>
  <si>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</si>
  <si>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</si>
  <si>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</si>
  <si>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</si>
  <si>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</si>
  <si>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</si>
  <si>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</si>
  <si>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</si>
  <si>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</si>
  <si>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</si>
  <si>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</si>
  <si>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</si>
  <si>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</si>
  <si>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</si>
  <si>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</si>
  <si>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</si>
  <si>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</si>
  <si>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</si>
  <si>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</si>
  <si>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</si>
  <si>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</si>
  <si>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</si>
  <si>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</si>
  <si>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</si>
  <si>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</si>
  <si>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</si>
  <si>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tjere(Humbje e vitit)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</si>
  <si>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</si>
  <si>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</si>
  <si>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</si>
  <si>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</si>
  <si>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</si>
  <si>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</si>
  <si>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</si>
  <si>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</si>
  <si>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</si>
  <si>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</si>
  <si>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</si>
  <si>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</si>
  <si>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</si>
  <si>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</si>
  <si>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</si>
  <si>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</si>
  <si>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</si>
  <si>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</si>
  <si>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</si>
  <si>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</si>
  <si>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</si>
  <si>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</si>
  <si>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</si>
  <si>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</si>
  <si>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</si>
  <si>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</si>
  <si>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</si>
  <si>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</si>
  <si>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</si>
  <si>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</si>
  <si>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</si>
  <si>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</si>
  <si>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</si>
  <si>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</si>
  <si>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</si>
  <si>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</si>
  <si>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</si>
  <si>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</si>
  <si>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</si>
  <si>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</si>
  <si>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</si>
  <si>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</si>
  <si>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</si>
  <si>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</si>
  <si>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</si>
  <si>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</si>
  <si>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</si>
  <si>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</si>
  <si>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</si>
  <si>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</si>
  <si>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</si>
  <si>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</si>
  <si>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</si>
  <si>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</si>
  <si>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</si>
  <si>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</si>
  <si>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</si>
  <si>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</si>
  <si>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</si>
  <si>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</si>
  <si>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</si>
  <si>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</si>
  <si>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</si>
  <si>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</si>
  <si>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</si>
  <si>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</si>
  <si>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</si>
  <si>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</si>
  <si>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</si>
  <si>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</si>
  <si>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</si>
  <si>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</si>
  <si>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</si>
  <si>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</si>
  <si>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</si>
  <si>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</si>
  <si>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</si>
  <si>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</si>
  <si>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</si>
  <si>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</si>
  <si>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</si>
  <si>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</si>
  <si>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</si>
  <si>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</si>
  <si>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</si>
  <si>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</si>
  <si>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</si>
  <si>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</si>
  <si>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</si>
  <si>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</si>
  <si>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</si>
  <si>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</si>
  <si>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</si>
  <si>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</si>
  <si>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</si>
  <si>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</si>
  <si>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</si>
  <si>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</si>
  <si>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</si>
  <si>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II</t>
  </si>
  <si>
    <t>Shuma mj.transporti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</si>
  <si>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</si>
  <si>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</si>
  <si>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</si>
  <si>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</si>
  <si>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</si>
  <si>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</si>
  <si>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</si>
  <si>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</si>
  <si>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</si>
  <si>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</si>
  <si>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</si>
  <si>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</si>
  <si>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</si>
  <si>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</si>
  <si>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</si>
  <si>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</si>
  <si>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</si>
  <si>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</si>
  <si>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</si>
  <si>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</si>
  <si>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</si>
  <si>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</si>
  <si>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</si>
  <si>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</si>
  <si>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</si>
  <si>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</si>
  <si>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</si>
  <si>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</si>
  <si>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</si>
  <si>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</si>
  <si>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</si>
  <si>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</si>
  <si>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</si>
  <si>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</si>
  <si>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</si>
  <si>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</si>
  <si>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</si>
  <si>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</si>
  <si>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</si>
  <si>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</si>
  <si>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</si>
  <si>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</si>
  <si>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</si>
  <si>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</si>
  <si>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</si>
  <si>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</si>
  <si>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</si>
  <si>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</si>
  <si>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</si>
  <si>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</si>
  <si>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</si>
  <si>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</si>
  <si>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</si>
  <si>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</si>
  <si>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</si>
  <si>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</si>
  <si>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Totali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</si>
  <si>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</si>
  <si>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</si>
  <si>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</si>
  <si>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</si>
  <si>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</si>
  <si>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</si>
  <si>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 xml:space="preserve">PER  NJESINE EKONOMIKE </t>
  </si>
  <si>
    <t xml:space="preserve">DREJTUESI 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</si>
  <si>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</si>
  <si>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</si>
  <si>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</si>
  <si>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</si>
  <si>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</si>
  <si>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</si>
  <si>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</si>
  <si>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</si>
  <si>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</si>
  <si>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</si>
  <si>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</si>
  <si>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</si>
  <si>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</si>
  <si>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</si>
  <si>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</si>
  <si>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</si>
  <si>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</si>
  <si>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</si>
  <si>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</si>
  <si>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</si>
  <si>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</si>
  <si>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</si>
  <si>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</si>
  <si>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</si>
  <si>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</si>
  <si>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</si>
  <si>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</si>
  <si>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</si>
  <si>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</si>
  <si>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</si>
  <si>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</si>
  <si>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</si>
  <si>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</si>
  <si>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</si>
  <si>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</si>
  <si>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</si>
  <si>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</si>
  <si>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</si>
  <si>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</si>
  <si>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</si>
  <si>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</si>
  <si>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</si>
  <si>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</si>
  <si>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</si>
  <si>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</si>
  <si>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</si>
  <si>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</si>
  <si>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SHpenzimet TE  PA NJOHURA  per paga     )</t>
  </si>
  <si>
    <t>Aktive te tjera afatgjata(kapitali fillim)</t>
  </si>
  <si>
    <t>nuk ka inventar aktivesh</t>
  </si>
  <si>
    <t>Te ardhura te tjera nga sh perjashtuara</t>
  </si>
  <si>
    <t>SKA VEPRIMTARI</t>
  </si>
  <si>
    <t>31.12.2012</t>
  </si>
  <si>
    <t>Pozicioni me 31 dhjetor 2012</t>
  </si>
  <si>
    <t xml:space="preserve">TIRANE </t>
  </si>
  <si>
    <t>Nuk  plotseon kritere  per shenime  pasi  eshte pa veprimtari</t>
  </si>
  <si>
    <t>FIRMA   PRIVATE</t>
  </si>
  <si>
    <t>PERMBLEDHESE   E SIGURIMEVE SHOQERORE    PER VITIN  2013</t>
  </si>
  <si>
    <t>NUMRI I PUNTOREVE</t>
  </si>
  <si>
    <t>PAGAT TOTALE</t>
  </si>
  <si>
    <t>KONTRIBUTI  PER SIG SHOQ E SHENDETSORE</t>
  </si>
  <si>
    <t>TATIM</t>
  </si>
  <si>
    <t>N</t>
  </si>
  <si>
    <t>GJITH</t>
  </si>
  <si>
    <t>PAGAT</t>
  </si>
  <si>
    <t>PAGA</t>
  </si>
  <si>
    <t>PUNE</t>
  </si>
  <si>
    <t>SIGURIMET SHEND</t>
  </si>
  <si>
    <t xml:space="preserve">SHUMA E </t>
  </si>
  <si>
    <t>MBI</t>
  </si>
  <si>
    <t>R</t>
  </si>
  <si>
    <t>MUAJI</t>
  </si>
  <si>
    <t>SEJ</t>
  </si>
  <si>
    <t>ADM</t>
  </si>
  <si>
    <t>PUNONJES</t>
  </si>
  <si>
    <t>BRUTO</t>
  </si>
  <si>
    <t>MBI TE</t>
  </si>
  <si>
    <t>DHESI</t>
  </si>
  <si>
    <t>MARRESI</t>
  </si>
  <si>
    <t>P.DHENSI</t>
  </si>
  <si>
    <t>P,MARRESI</t>
  </si>
  <si>
    <t>PAGESAVE</t>
  </si>
  <si>
    <t>PAGE</t>
  </si>
  <si>
    <t>CILIN LLOG</t>
  </si>
  <si>
    <t>LEK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</si>
  <si>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</si>
  <si>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</si>
  <si>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</si>
  <si>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</si>
  <si>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</si>
  <si>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</si>
  <si>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</si>
  <si>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</si>
  <si>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</si>
  <si>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</si>
  <si>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DHJETOR</t>
  </si>
  <si>
    <t>VJETORI</t>
  </si>
  <si>
    <t>ANALIZA E SHITJEVE DHE SHPENZIMEVE PER BILANCE VITI 2013</t>
  </si>
  <si>
    <t>NR</t>
  </si>
  <si>
    <t>EMERTIMI  I VEPRIMIT</t>
  </si>
  <si>
    <t>9/MUJORI</t>
  </si>
  <si>
    <t>10/MUJORI</t>
  </si>
  <si>
    <t>11/MUJORI</t>
  </si>
  <si>
    <t>VEPRIMI  VJETOR</t>
  </si>
  <si>
    <t xml:space="preserve">SHITJET TOTALE </t>
  </si>
  <si>
    <t>blerjet</t>
  </si>
  <si>
    <t xml:space="preserve">SHITJET  me tvsh </t>
  </si>
  <si>
    <t>invent</t>
  </si>
  <si>
    <t xml:space="preserve">SHITJET   perjashtuara </t>
  </si>
  <si>
    <t>B/perjash</t>
  </si>
  <si>
    <t>BLERJET   GJATE   VITIT GJITHSEJ</t>
  </si>
  <si>
    <t>B/tvsh</t>
  </si>
  <si>
    <t>BLERJE  NGA VENDI</t>
  </si>
  <si>
    <t>Importe</t>
  </si>
  <si>
    <t>BLERJE  NGA IMPORTI</t>
  </si>
  <si>
    <t>shuma</t>
  </si>
  <si>
    <t>ZBRITEN AKTIVE QENDRUSHME</t>
  </si>
  <si>
    <t>totali</t>
  </si>
  <si>
    <t>NGELEN SHPENZIMET NETO PER BILANC</t>
  </si>
  <si>
    <t>INVENTARI I VITIT 2012</t>
  </si>
  <si>
    <t>INVENTARI I VITIT 2013</t>
  </si>
  <si>
    <t>MATERIALE TE KONSUMUARA V 2013</t>
  </si>
  <si>
    <t>(shpenzime  te pa njohura )</t>
  </si>
  <si>
    <t xml:space="preserve">MATERIALE </t>
  </si>
  <si>
    <t>FURNITURA E NENTRAJTIME</t>
  </si>
  <si>
    <t>TELEFON</t>
  </si>
  <si>
    <t>TAKSA BASHKIE</t>
  </si>
  <si>
    <t>BLLOQE TVSH</t>
  </si>
  <si>
    <t>SHERBIME KONTABILITETI</t>
  </si>
  <si>
    <t>PAGAT  GJITHESEJ</t>
  </si>
  <si>
    <t>PAGA PUNONJESISH</t>
  </si>
  <si>
    <t>SIGURIME SHOQERORE+SHEND.</t>
  </si>
  <si>
    <t>TAKSA TE NDRYSHME</t>
  </si>
  <si>
    <t>TAKSA DOGANORE</t>
  </si>
  <si>
    <t>TAKSA MJETESH</t>
  </si>
  <si>
    <t>TAKSA BASHKIAKE</t>
  </si>
  <si>
    <t>AMORTIZIMET</t>
  </si>
  <si>
    <t>AMORTIZIME NDERTESASH</t>
  </si>
  <si>
    <t>PAISJE E MAKINERI</t>
  </si>
  <si>
    <t>MJETE  TRANSPORTI</t>
  </si>
  <si>
    <t>PAISJE ZYRE E INFORMATIKE</t>
  </si>
  <si>
    <t>SHPENZIME TE TJERA FINACIARE</t>
  </si>
  <si>
    <t>INTERSA KREDIE</t>
  </si>
  <si>
    <t>INTERSA E KOMISIONE BANKARE</t>
  </si>
  <si>
    <t>TOTALI I SHPENZIMEVE NE BILANCE</t>
  </si>
  <si>
    <t>FITIMI PARA TATIMIT</t>
  </si>
  <si>
    <t>b</t>
  </si>
  <si>
    <t>TATIMI MBI FITIMIN 10%</t>
  </si>
  <si>
    <t>c</t>
  </si>
  <si>
    <t>FTIMI NETO NE BILANCE</t>
  </si>
  <si>
    <t>d</t>
  </si>
  <si>
    <t xml:space="preserve">PAGUAR GJOBA  E TJERA </t>
  </si>
  <si>
    <t>f</t>
  </si>
  <si>
    <t>NGELET FITIMI NETO</t>
  </si>
  <si>
    <t>TATIM FITIMI I PAGUAR</t>
  </si>
  <si>
    <t>DIFERNCA E TATIMIT ME PAGESEN</t>
  </si>
  <si>
    <t>RENTABILITETI VJETOR</t>
  </si>
  <si>
    <t>FORMULARI I TVSH   PER VITIN  2013  SIPAS   RUBRIKAVE</t>
  </si>
  <si>
    <t>SHITJE</t>
  </si>
  <si>
    <t>BLERJE</t>
  </si>
  <si>
    <t>RUBRIKA E TVSH -SE</t>
  </si>
  <si>
    <t xml:space="preserve">SHITJET </t>
  </si>
  <si>
    <t>SHITJA E TATUESHME</t>
  </si>
  <si>
    <t>TOTALI I</t>
  </si>
  <si>
    <t>BLERJET</t>
  </si>
  <si>
    <t>IMPORTE</t>
  </si>
  <si>
    <t>BLERJE VENDI</t>
  </si>
  <si>
    <t xml:space="preserve">TOTALI I </t>
  </si>
  <si>
    <t xml:space="preserve">TVSH E </t>
  </si>
  <si>
    <t>GJENDJA</t>
  </si>
  <si>
    <t xml:space="preserve">TEPRICA </t>
  </si>
  <si>
    <t>TVSH</t>
  </si>
  <si>
    <t>SHUMA</t>
  </si>
  <si>
    <t>KOM</t>
  </si>
  <si>
    <t>E</t>
  </si>
  <si>
    <t>VLERA E</t>
  </si>
  <si>
    <t>SHITJEVE</t>
  </si>
  <si>
    <t>BLERJEVE</t>
  </si>
  <si>
    <t>MBARTUR NGA</t>
  </si>
  <si>
    <t>MUAJIN E</t>
  </si>
  <si>
    <t>PER TU</t>
  </si>
  <si>
    <t>MUAJT</t>
  </si>
  <si>
    <t>PERJASHTU</t>
  </si>
  <si>
    <t>EXPORTE</t>
  </si>
  <si>
    <t>TATUESHME</t>
  </si>
  <si>
    <t>PA TVSH</t>
  </si>
  <si>
    <t>V.TATUESHME</t>
  </si>
  <si>
    <t>MUAJI I KALUAR</t>
  </si>
  <si>
    <t>KALUAR</t>
  </si>
  <si>
    <t>TVSH MUAJT</t>
  </si>
  <si>
    <t>PAGUAR</t>
  </si>
  <si>
    <t>RUBRIKA</t>
  </si>
  <si>
    <t>NENTOR</t>
  </si>
  <si>
    <t>VJKETORI</t>
  </si>
  <si>
    <t>3/MUORI I</t>
  </si>
  <si>
    <t>3/MUORI II</t>
  </si>
  <si>
    <t>3/MUORI III</t>
  </si>
  <si>
    <t>3/MUORI IV</t>
  </si>
  <si>
    <t xml:space="preserve">GJEROVICA SAKAJANI </t>
  </si>
  <si>
    <t>SHOQERIA  PRIVATE " GJEROVICA SAKAJANI "  SHPK</t>
  </si>
  <si>
    <t>Viti   2013</t>
  </si>
  <si>
    <t>1.01.2013</t>
  </si>
  <si>
    <t>31.12.2013</t>
  </si>
  <si>
    <t>20.1.2013</t>
  </si>
  <si>
    <t xml:space="preserve">  Pasqyrat    Financiare    te    Vitit   2013</t>
  </si>
  <si>
    <t>Pasqyrat    Financiare    te    Vitit   2013</t>
  </si>
  <si>
    <t>Pasqyra   e   te   Ardhurave   dhe   Shpenzimeve     2013</t>
  </si>
  <si>
    <t>Pasqyra   e   Fluksit   Monetar  -  Metoda  direkte   2013</t>
  </si>
  <si>
    <t>Inventari i Aktiveve Afatgjata Materiale  2013</t>
  </si>
  <si>
    <t>VITIT2013</t>
  </si>
  <si>
    <t>Pozicioni me 31 dhjetor 2013</t>
  </si>
  <si>
    <t>VITI 2013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</si>
  <si>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</si>
  <si>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</si>
  <si>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</si>
  <si>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</si>
  <si>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</si>
  <si>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</si>
  <si>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</si>
  <si>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</si>
  <si>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>PA  VEPRIMTARI PER  VITIN 2013</t>
  </si>
  <si>
    <t>" SA-GA-MAT  " SHPK</t>
  </si>
  <si>
    <t>L11814001B</t>
  </si>
  <si>
    <t>14.06.2011</t>
  </si>
  <si>
    <t xml:space="preserve">NDERTIM OPERIM DHE TRANSFERIM </t>
  </si>
  <si>
    <t>HIDROCENTRALEVE" GERMANI"1-"GERMANI"2</t>
  </si>
  <si>
    <t xml:space="preserve"> GERMANI "3</t>
  </si>
  <si>
    <t>GERNMANI 4 DHE GERMANI 5 Tek Autoriteti  Kontrkatues ku perfshihet</t>
  </si>
  <si>
    <t>Financimi-ndertimi . Venina  ne pune,Prodhimi,</t>
  </si>
  <si>
    <t>furnizimi,</t>
  </si>
  <si>
    <t>Transferimi , Exportimi  dhe shperndarja  e energjise</t>
  </si>
  <si>
    <t xml:space="preserve">eletrike </t>
  </si>
  <si>
    <t>" SA'GA-MAT  " SHPK</t>
  </si>
  <si>
    <t>RRUGA "J.MISJA"PALLATI NR 8 AP 1</t>
  </si>
  <si>
    <t>ROBERT LALA</t>
  </si>
  <si>
    <t>HARTOJI  BILANCIN</t>
  </si>
  <si>
    <t>FLUTURA  LALA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</si>
</sst>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i/>
      <sz val="16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scheme val="minor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9"/>
      <name val="Arial"/>
      <family val="2"/>
    </font>
    <font>
      <i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9" fillId="0" borderId="4" xfId="0" applyFont="1" applyBorder="1"/>
    <xf numFmtId="0" fontId="9" fillId="0" borderId="0" xfId="0" applyFont="1" applyBorder="1"/>
    <xf numFmtId="0" fontId="3" fillId="0" borderId="8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0" fillId="0" borderId="0" xfId="0" applyNumberForma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6" fillId="0" borderId="0" xfId="0" applyFont="1"/>
    <xf numFmtId="0" fontId="12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3" fontId="23" fillId="0" borderId="13" xfId="0" applyNumberFormat="1" applyFont="1" applyBorder="1"/>
    <xf numFmtId="21" fontId="12" fillId="0" borderId="14" xfId="0" applyNumberFormat="1" applyFont="1" applyBorder="1" applyAlignment="1">
      <alignment horizontal="center"/>
    </xf>
    <xf numFmtId="22" fontId="12" fillId="0" borderId="14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46" fontId="23" fillId="0" borderId="14" xfId="0" applyNumberFormat="1" applyFont="1" applyBorder="1" applyAlignment="1">
      <alignment horizontal="center"/>
    </xf>
    <xf numFmtId="3" fontId="23" fillId="0" borderId="14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3" fontId="12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3" fontId="6" fillId="0" borderId="8" xfId="2" applyNumberFormat="1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3" fontId="12" fillId="0" borderId="8" xfId="2" applyNumberFormat="1" applyFont="1" applyBorder="1"/>
    <xf numFmtId="3" fontId="12" fillId="0" borderId="8" xfId="0" applyNumberFormat="1" applyFont="1" applyBorder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5" fillId="0" borderId="0" xfId="0" applyFont="1"/>
    <xf numFmtId="0" fontId="25" fillId="0" borderId="4" xfId="0" applyFont="1" applyBorder="1"/>
    <xf numFmtId="0" fontId="26" fillId="0" borderId="16" xfId="0" applyFont="1" applyBorder="1" applyAlignment="1">
      <alignment horizontal="center"/>
    </xf>
    <xf numFmtId="0" fontId="25" fillId="0" borderId="17" xfId="0" applyFont="1" applyBorder="1"/>
    <xf numFmtId="0" fontId="25" fillId="0" borderId="6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19" xfId="0" applyFont="1" applyBorder="1" applyAlignment="1"/>
    <xf numFmtId="0" fontId="25" fillId="0" borderId="18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5" fillId="0" borderId="0" xfId="0" applyFont="1" applyBorder="1"/>
    <xf numFmtId="0" fontId="18" fillId="0" borderId="0" xfId="0" applyFont="1" applyBorder="1"/>
    <xf numFmtId="0" fontId="25" fillId="0" borderId="0" xfId="0" applyFont="1" applyBorder="1" applyAlignment="1"/>
    <xf numFmtId="0" fontId="28" fillId="0" borderId="0" xfId="0" applyFont="1" applyBorder="1"/>
    <xf numFmtId="0" fontId="6" fillId="0" borderId="8" xfId="0" applyFont="1" applyBorder="1"/>
    <xf numFmtId="0" fontId="25" fillId="0" borderId="22" xfId="0" applyFont="1" applyBorder="1"/>
    <xf numFmtId="0" fontId="25" fillId="0" borderId="22" xfId="0" applyFont="1" applyBorder="1" applyAlignment="1"/>
    <xf numFmtId="0" fontId="25" fillId="0" borderId="0" xfId="0" applyFont="1" applyFill="1" applyBorder="1"/>
    <xf numFmtId="0" fontId="25" fillId="0" borderId="23" xfId="0" applyFont="1" applyBorder="1"/>
    <xf numFmtId="0" fontId="27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0" xfId="0" applyFont="1"/>
    <xf numFmtId="0" fontId="9" fillId="0" borderId="6" xfId="0" applyFont="1" applyBorder="1"/>
    <xf numFmtId="0" fontId="9" fillId="0" borderId="0" xfId="0" applyFont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9" xfId="0" applyFont="1" applyBorder="1"/>
    <xf numFmtId="0" fontId="8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7" xfId="0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0" borderId="0" xfId="0" applyFont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164" fontId="5" fillId="0" borderId="8" xfId="1" applyNumberFormat="1" applyFont="1" applyBorder="1"/>
    <xf numFmtId="0" fontId="5" fillId="0" borderId="8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12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/>
    <xf numFmtId="0" fontId="31" fillId="0" borderId="28" xfId="0" applyFont="1" applyBorder="1"/>
    <xf numFmtId="0" fontId="31" fillId="0" borderId="29" xfId="0" applyFont="1" applyFill="1" applyBorder="1"/>
    <xf numFmtId="0" fontId="32" fillId="0" borderId="30" xfId="0" applyFont="1" applyFill="1" applyBorder="1" applyAlignment="1">
      <alignment horizontal="center"/>
    </xf>
    <xf numFmtId="0" fontId="32" fillId="0" borderId="31" xfId="0" applyFont="1" applyFill="1" applyBorder="1"/>
    <xf numFmtId="164" fontId="32" fillId="0" borderId="31" xfId="1" applyNumberFormat="1" applyFont="1" applyFill="1" applyBorder="1" applyAlignment="1">
      <alignment horizontal="right"/>
    </xf>
    <xf numFmtId="164" fontId="32" fillId="0" borderId="31" xfId="1" applyNumberFormat="1" applyFont="1" applyFill="1" applyBorder="1"/>
    <xf numFmtId="37" fontId="32" fillId="0" borderId="31" xfId="0" applyNumberFormat="1" applyFont="1" applyFill="1" applyBorder="1"/>
    <xf numFmtId="37" fontId="32" fillId="0" borderId="32" xfId="0" applyNumberFormat="1" applyFont="1" applyFill="1" applyBorder="1"/>
    <xf numFmtId="0" fontId="32" fillId="0" borderId="33" xfId="0" applyFont="1" applyFill="1" applyBorder="1" applyAlignment="1">
      <alignment horizontal="center"/>
    </xf>
    <xf numFmtId="0" fontId="32" fillId="0" borderId="34" xfId="0" applyFont="1" applyFill="1" applyBorder="1"/>
    <xf numFmtId="164" fontId="32" fillId="0" borderId="34" xfId="1" applyNumberFormat="1" applyFont="1" applyFill="1" applyBorder="1"/>
    <xf numFmtId="37" fontId="32" fillId="0" borderId="34" xfId="0" applyNumberFormat="1" applyFont="1" applyFill="1" applyBorder="1"/>
    <xf numFmtId="0" fontId="32" fillId="5" borderId="33" xfId="0" applyFont="1" applyFill="1" applyBorder="1" applyAlignment="1">
      <alignment horizontal="center"/>
    </xf>
    <xf numFmtId="0" fontId="31" fillId="5" borderId="34" xfId="0" applyFont="1" applyFill="1" applyBorder="1"/>
    <xf numFmtId="164" fontId="32" fillId="5" borderId="34" xfId="1" applyNumberFormat="1" applyFont="1" applyFill="1" applyBorder="1"/>
    <xf numFmtId="164" fontId="32" fillId="2" borderId="34" xfId="1" applyNumberFormat="1" applyFont="1" applyFill="1" applyBorder="1"/>
    <xf numFmtId="37" fontId="32" fillId="2" borderId="32" xfId="0" applyNumberFormat="1" applyFont="1" applyFill="1" applyBorder="1"/>
    <xf numFmtId="0" fontId="23" fillId="0" borderId="0" xfId="0" applyFont="1" applyFill="1" applyBorder="1" applyAlignment="1">
      <alignment horizontal="left"/>
    </xf>
    <xf numFmtId="0" fontId="31" fillId="0" borderId="33" xfId="0" applyFont="1" applyFill="1" applyBorder="1"/>
    <xf numFmtId="0" fontId="31" fillId="0" borderId="34" xfId="0" applyFont="1" applyBorder="1"/>
    <xf numFmtId="0" fontId="31" fillId="0" borderId="34" xfId="0" applyFont="1" applyFill="1" applyBorder="1"/>
    <xf numFmtId="164" fontId="31" fillId="0" borderId="34" xfId="1" applyNumberFormat="1" applyFont="1" applyFill="1" applyBorder="1"/>
    <xf numFmtId="0" fontId="32" fillId="5" borderId="34" xfId="0" applyFont="1" applyFill="1" applyBorder="1"/>
    <xf numFmtId="37" fontId="32" fillId="5" borderId="34" xfId="0" applyNumberFormat="1" applyFont="1" applyFill="1" applyBorder="1"/>
    <xf numFmtId="37" fontId="32" fillId="2" borderId="34" xfId="0" applyNumberFormat="1" applyFont="1" applyFill="1" applyBorder="1"/>
    <xf numFmtId="0" fontId="32" fillId="5" borderId="35" xfId="0" applyFont="1" applyFill="1" applyBorder="1" applyAlignment="1">
      <alignment horizontal="center"/>
    </xf>
    <xf numFmtId="0" fontId="32" fillId="5" borderId="36" xfId="0" applyFont="1" applyFill="1" applyBorder="1"/>
    <xf numFmtId="37" fontId="32" fillId="5" borderId="36" xfId="0" applyNumberFormat="1" applyFont="1" applyFill="1" applyBorder="1"/>
    <xf numFmtId="37" fontId="32" fillId="2" borderId="36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vertical="center"/>
    </xf>
    <xf numFmtId="1" fontId="6" fillId="0" borderId="8" xfId="3" applyNumberFormat="1" applyFont="1" applyBorder="1"/>
    <xf numFmtId="164" fontId="3" fillId="0" borderId="8" xfId="1" applyNumberFormat="1" applyFont="1" applyBorder="1"/>
    <xf numFmtId="164" fontId="3" fillId="3" borderId="13" xfId="1" applyNumberFormat="1" applyFont="1" applyFill="1" applyBorder="1"/>
    <xf numFmtId="0" fontId="3" fillId="3" borderId="13" xfId="0" applyFont="1" applyFill="1" applyBorder="1"/>
    <xf numFmtId="164" fontId="3" fillId="3" borderId="14" xfId="1" applyNumberFormat="1" applyFont="1" applyFill="1" applyBorder="1"/>
    <xf numFmtId="0" fontId="3" fillId="3" borderId="14" xfId="0" applyFont="1" applyFill="1" applyBorder="1"/>
    <xf numFmtId="164" fontId="3" fillId="3" borderId="15" xfId="1" applyNumberFormat="1" applyFont="1" applyFill="1" applyBorder="1"/>
    <xf numFmtId="0" fontId="3" fillId="3" borderId="15" xfId="0" applyFont="1" applyFill="1" applyBorder="1"/>
    <xf numFmtId="0" fontId="19" fillId="0" borderId="0" xfId="0" applyFont="1"/>
    <xf numFmtId="0" fontId="6" fillId="0" borderId="0" xfId="0" applyFont="1" applyAlignment="1">
      <alignment vertical="center"/>
    </xf>
    <xf numFmtId="0" fontId="3" fillId="5" borderId="34" xfId="0" applyFont="1" applyFill="1" applyBorder="1"/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33" fillId="0" borderId="0" xfId="0" applyFont="1" applyBorder="1"/>
    <xf numFmtId="0" fontId="34" fillId="0" borderId="0" xfId="0" applyFont="1" applyBorder="1"/>
    <xf numFmtId="0" fontId="33" fillId="0" borderId="6" xfId="0" applyFont="1" applyBorder="1"/>
    <xf numFmtId="0" fontId="33" fillId="0" borderId="0" xfId="0" applyFont="1" applyFill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13" xfId="0" applyBorder="1"/>
    <xf numFmtId="0" fontId="23" fillId="0" borderId="9" xfId="0" applyFont="1" applyBorder="1"/>
    <xf numFmtId="0" fontId="23" fillId="0" borderId="7" xfId="0" applyFont="1" applyBorder="1"/>
    <xf numFmtId="0" fontId="23" fillId="0" borderId="10" xfId="0" applyFont="1" applyBorder="1"/>
    <xf numFmtId="0" fontId="29" fillId="0" borderId="9" xfId="0" applyFont="1" applyBorder="1"/>
    <xf numFmtId="0" fontId="29" fillId="0" borderId="10" xfId="0" applyFont="1" applyBorder="1"/>
    <xf numFmtId="0" fontId="20" fillId="0" borderId="9" xfId="0" applyFont="1" applyBorder="1"/>
    <xf numFmtId="0" fontId="20" fillId="0" borderId="7" xfId="0" applyFont="1" applyBorder="1"/>
    <xf numFmtId="0" fontId="20" fillId="0" borderId="10" xfId="0" applyFont="1" applyBorder="1"/>
    <xf numFmtId="0" fontId="29" fillId="0" borderId="13" xfId="0" applyFont="1" applyBorder="1"/>
    <xf numFmtId="0" fontId="0" fillId="0" borderId="15" xfId="0" applyBorder="1"/>
    <xf numFmtId="0" fontId="23" fillId="0" borderId="13" xfId="0" applyFont="1" applyBorder="1"/>
    <xf numFmtId="0" fontId="29" fillId="0" borderId="15" xfId="0" applyFont="1" applyBorder="1"/>
    <xf numFmtId="0" fontId="29" fillId="0" borderId="5" xfId="0" applyFont="1" applyBorder="1"/>
    <xf numFmtId="0" fontId="29" fillId="0" borderId="12" xfId="0" applyFont="1" applyBorder="1"/>
    <xf numFmtId="0" fontId="29" fillId="0" borderId="15" xfId="0" applyFont="1" applyFill="1" applyBorder="1"/>
    <xf numFmtId="0" fontId="23" fillId="0" borderId="15" xfId="0" applyFont="1" applyBorder="1"/>
    <xf numFmtId="9" fontId="29" fillId="0" borderId="15" xfId="0" applyNumberFormat="1" applyFont="1" applyBorder="1"/>
    <xf numFmtId="10" fontId="29" fillId="0" borderId="15" xfId="0" applyNumberFormat="1" applyFont="1" applyBorder="1"/>
    <xf numFmtId="1" fontId="3" fillId="0" borderId="8" xfId="0" applyNumberFormat="1" applyFont="1" applyBorder="1"/>
    <xf numFmtId="0" fontId="5" fillId="2" borderId="8" xfId="0" applyFont="1" applyFill="1" applyBorder="1"/>
    <xf numFmtId="1" fontId="5" fillId="2" borderId="8" xfId="0" applyNumberFormat="1" applyFont="1" applyFill="1" applyBorder="1"/>
    <xf numFmtId="0" fontId="38" fillId="0" borderId="0" xfId="0" applyFont="1"/>
    <xf numFmtId="0" fontId="5" fillId="0" borderId="37" xfId="0" applyFont="1" applyBorder="1"/>
    <xf numFmtId="0" fontId="39" fillId="0" borderId="37" xfId="0" applyFont="1" applyBorder="1"/>
    <xf numFmtId="0" fontId="39" fillId="0" borderId="38" xfId="0" applyFont="1" applyBorder="1"/>
    <xf numFmtId="0" fontId="39" fillId="0" borderId="13" xfId="0" applyFont="1" applyBorder="1"/>
    <xf numFmtId="0" fontId="5" fillId="0" borderId="39" xfId="0" applyFont="1" applyBorder="1"/>
    <xf numFmtId="0" fontId="39" fillId="7" borderId="39" xfId="0" applyFont="1" applyFill="1" applyBorder="1"/>
    <xf numFmtId="0" fontId="19" fillId="8" borderId="9" xfId="0" applyFont="1" applyFill="1" applyBorder="1"/>
    <xf numFmtId="0" fontId="19" fillId="8" borderId="7" xfId="0" applyFont="1" applyFill="1" applyBorder="1"/>
    <xf numFmtId="0" fontId="19" fillId="8" borderId="10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8" xfId="0" applyFont="1" applyFill="1" applyBorder="1"/>
    <xf numFmtId="1" fontId="39" fillId="9" borderId="8" xfId="0" applyNumberFormat="1" applyFont="1" applyFill="1" applyBorder="1"/>
    <xf numFmtId="0" fontId="39" fillId="9" borderId="8" xfId="0" applyFont="1" applyFill="1" applyBorder="1"/>
    <xf numFmtId="0" fontId="0" fillId="0" borderId="9" xfId="0" applyBorder="1"/>
    <xf numFmtId="0" fontId="0" fillId="0" borderId="10" xfId="0" applyBorder="1"/>
    <xf numFmtId="1" fontId="5" fillId="0" borderId="8" xfId="0" applyNumberFormat="1" applyFont="1" applyBorder="1"/>
    <xf numFmtId="0" fontId="40" fillId="8" borderId="14" xfId="0" applyFont="1" applyFill="1" applyBorder="1"/>
    <xf numFmtId="1" fontId="0" fillId="0" borderId="8" xfId="0" applyNumberFormat="1" applyBorder="1"/>
    <xf numFmtId="0" fontId="5" fillId="7" borderId="14" xfId="0" applyFont="1" applyFill="1" applyBorder="1" applyAlignment="1">
      <alignment horizontal="center"/>
    </xf>
    <xf numFmtId="0" fontId="5" fillId="7" borderId="14" xfId="0" applyFont="1" applyFill="1" applyBorder="1"/>
    <xf numFmtId="0" fontId="5" fillId="9" borderId="14" xfId="0" applyFont="1" applyFill="1" applyBorder="1"/>
    <xf numFmtId="0" fontId="5" fillId="0" borderId="8" xfId="0" applyFont="1" applyBorder="1" applyAlignment="1">
      <alignment horizontal="right"/>
    </xf>
    <xf numFmtId="0" fontId="0" fillId="10" borderId="8" xfId="0" applyFill="1" applyBorder="1"/>
    <xf numFmtId="0" fontId="0" fillId="8" borderId="8" xfId="0" applyFill="1" applyBorder="1"/>
    <xf numFmtId="0" fontId="41" fillId="2" borderId="8" xfId="0" applyFont="1" applyFill="1" applyBorder="1"/>
    <xf numFmtId="0" fontId="5" fillId="9" borderId="8" xfId="0" applyFont="1" applyFill="1" applyBorder="1"/>
    <xf numFmtId="0" fontId="5" fillId="0" borderId="8" xfId="0" applyFont="1" applyBorder="1" applyAlignment="1">
      <alignment horizontal="center"/>
    </xf>
    <xf numFmtId="1" fontId="5" fillId="9" borderId="8" xfId="0" applyNumberFormat="1" applyFont="1" applyFill="1" applyBorder="1"/>
    <xf numFmtId="0" fontId="29" fillId="9" borderId="8" xfId="0" applyFont="1" applyFill="1" applyBorder="1"/>
    <xf numFmtId="0" fontId="23" fillId="2" borderId="8" xfId="0" applyFont="1" applyFill="1" applyBorder="1"/>
    <xf numFmtId="1" fontId="23" fillId="2" borderId="8" xfId="0" applyNumberFormat="1" applyFont="1" applyFill="1" applyBorder="1"/>
    <xf numFmtId="1" fontId="23" fillId="0" borderId="8" xfId="0" applyNumberFormat="1" applyFont="1" applyBorder="1"/>
    <xf numFmtId="0" fontId="23" fillId="0" borderId="8" xfId="0" applyFont="1" applyBorder="1"/>
    <xf numFmtId="0" fontId="42" fillId="2" borderId="8" xfId="0" applyFont="1" applyFill="1" applyBorder="1"/>
    <xf numFmtId="3" fontId="23" fillId="0" borderId="8" xfId="0" applyNumberFormat="1" applyFont="1" applyBorder="1"/>
    <xf numFmtId="1" fontId="23" fillId="11" borderId="8" xfId="0" applyNumberFormat="1" applyFont="1" applyFill="1" applyBorder="1"/>
    <xf numFmtId="166" fontId="6" fillId="0" borderId="8" xfId="0" applyNumberFormat="1" applyFont="1" applyBorder="1"/>
    <xf numFmtId="0" fontId="43" fillId="0" borderId="0" xfId="0" applyFont="1"/>
    <xf numFmtId="0" fontId="0" fillId="12" borderId="13" xfId="0" applyFill="1" applyBorder="1"/>
    <xf numFmtId="0" fontId="40" fillId="0" borderId="2" xfId="0" applyFont="1" applyBorder="1"/>
    <xf numFmtId="0" fontId="44" fillId="13" borderId="9" xfId="0" applyFont="1" applyFill="1" applyBorder="1"/>
    <xf numFmtId="0" fontId="44" fillId="13" borderId="7" xfId="0" applyFont="1" applyFill="1" applyBorder="1"/>
    <xf numFmtId="0" fontId="40" fillId="3" borderId="13" xfId="0" applyFont="1" applyFill="1" applyBorder="1"/>
    <xf numFmtId="0" fontId="44" fillId="13" borderId="10" xfId="0" applyFont="1" applyFill="1" applyBorder="1"/>
    <xf numFmtId="0" fontId="40" fillId="3" borderId="1" xfId="0" applyFont="1" applyFill="1" applyBorder="1"/>
    <xf numFmtId="0" fontId="44" fillId="13" borderId="1" xfId="0" applyFont="1" applyFill="1" applyBorder="1"/>
    <xf numFmtId="0" fontId="44" fillId="13" borderId="2" xfId="0" applyFont="1" applyFill="1" applyBorder="1"/>
    <xf numFmtId="0" fontId="44" fillId="13" borderId="3" xfId="0" applyFont="1" applyFill="1" applyBorder="1"/>
    <xf numFmtId="0" fontId="0" fillId="0" borderId="13" xfId="0" applyFont="1" applyBorder="1"/>
    <xf numFmtId="0" fontId="0" fillId="12" borderId="15" xfId="0" applyFill="1" applyBorder="1"/>
    <xf numFmtId="0" fontId="40" fillId="0" borderId="0" xfId="0" applyFont="1" applyBorder="1"/>
    <xf numFmtId="0" fontId="40" fillId="0" borderId="15" xfId="0" applyFont="1" applyBorder="1" applyAlignment="1">
      <alignment horizontal="left"/>
    </xf>
    <xf numFmtId="0" fontId="40" fillId="0" borderId="4" xfId="0" applyFont="1" applyBorder="1"/>
    <xf numFmtId="0" fontId="40" fillId="3" borderId="11" xfId="0" applyFont="1" applyFill="1" applyBorder="1"/>
    <xf numFmtId="0" fontId="40" fillId="3" borderId="5" xfId="0" applyFont="1" applyFill="1" applyBorder="1"/>
    <xf numFmtId="0" fontId="40" fillId="0" borderId="15" xfId="0" applyFont="1" applyBorder="1"/>
    <xf numFmtId="0" fontId="40" fillId="0" borderId="1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3" borderId="4" xfId="0" applyFont="1" applyFill="1" applyBorder="1"/>
    <xf numFmtId="0" fontId="40" fillId="0" borderId="1" xfId="0" applyFont="1" applyBorder="1"/>
    <xf numFmtId="0" fontId="40" fillId="0" borderId="13" xfId="0" applyFont="1" applyBorder="1"/>
    <xf numFmtId="0" fontId="40" fillId="0" borderId="11" xfId="0" applyFont="1" applyBorder="1"/>
    <xf numFmtId="0" fontId="40" fillId="0" borderId="5" xfId="0" applyFont="1" applyBorder="1"/>
    <xf numFmtId="0" fontId="40" fillId="0" borderId="12" xfId="0" applyFont="1" applyBorder="1"/>
    <xf numFmtId="0" fontId="40" fillId="0" borderId="0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14" xfId="0" applyFont="1" applyBorder="1"/>
    <xf numFmtId="0" fontId="40" fillId="0" borderId="6" xfId="0" applyFont="1" applyBorder="1"/>
    <xf numFmtId="0" fontId="40" fillId="0" borderId="8" xfId="0" applyFont="1" applyBorder="1"/>
    <xf numFmtId="0" fontId="0" fillId="12" borderId="14" xfId="0" applyFill="1" applyBorder="1"/>
    <xf numFmtId="0" fontId="40" fillId="13" borderId="10" xfId="0" applyFont="1" applyFill="1" applyBorder="1"/>
    <xf numFmtId="0" fontId="40" fillId="13" borderId="10" xfId="0" applyFont="1" applyFill="1" applyBorder="1" applyAlignment="1">
      <alignment horizontal="center"/>
    </xf>
    <xf numFmtId="0" fontId="40" fillId="13" borderId="8" xfId="0" applyFont="1" applyFill="1" applyBorder="1" applyAlignment="1">
      <alignment horizontal="center"/>
    </xf>
    <xf numFmtId="0" fontId="40" fillId="13" borderId="11" xfId="0" applyFont="1" applyFill="1" applyBorder="1" applyAlignment="1">
      <alignment horizontal="center"/>
    </xf>
    <xf numFmtId="0" fontId="40" fillId="13" borderId="9" xfId="0" applyFont="1" applyFill="1" applyBorder="1" applyAlignment="1">
      <alignment horizontal="center"/>
    </xf>
    <xf numFmtId="0" fontId="40" fillId="13" borderId="14" xfId="0" applyFont="1" applyFill="1" applyBorder="1" applyAlignment="1">
      <alignment horizontal="center"/>
    </xf>
    <xf numFmtId="0" fontId="40" fillId="3" borderId="12" xfId="0" applyFont="1" applyFill="1" applyBorder="1"/>
    <xf numFmtId="0" fontId="40" fillId="3" borderId="10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11" xfId="0" applyFont="1" applyFill="1" applyBorder="1" applyAlignment="1">
      <alignment horizontal="center"/>
    </xf>
    <xf numFmtId="0" fontId="40" fillId="3" borderId="9" xfId="0" applyFont="1" applyFill="1" applyBorder="1" applyAlignment="1">
      <alignment horizontal="center"/>
    </xf>
    <xf numFmtId="0" fontId="40" fillId="3" borderId="14" xfId="0" applyFont="1" applyFill="1" applyBorder="1" applyAlignment="1">
      <alignment horizontal="center"/>
    </xf>
    <xf numFmtId="0" fontId="0" fillId="0" borderId="8" xfId="0" applyFont="1" applyBorder="1"/>
    <xf numFmtId="0" fontId="23" fillId="0" borderId="12" xfId="0" applyFont="1" applyBorder="1"/>
    <xf numFmtId="1" fontId="40" fillId="0" borderId="8" xfId="0" applyNumberFormat="1" applyFont="1" applyBorder="1"/>
    <xf numFmtId="1" fontId="45" fillId="2" borderId="8" xfId="0" applyNumberFormat="1" applyFont="1" applyFill="1" applyBorder="1"/>
    <xf numFmtId="0" fontId="45" fillId="2" borderId="8" xfId="0" applyFont="1" applyFill="1" applyBorder="1"/>
    <xf numFmtId="1" fontId="45" fillId="10" borderId="8" xfId="0" applyNumberFormat="1" applyFont="1" applyFill="1" applyBorder="1"/>
    <xf numFmtId="0" fontId="45" fillId="10" borderId="8" xfId="0" applyFont="1" applyFill="1" applyBorder="1"/>
    <xf numFmtId="0" fontId="40" fillId="3" borderId="8" xfId="0" applyFont="1" applyFill="1" applyBorder="1"/>
    <xf numFmtId="1" fontId="40" fillId="3" borderId="8" xfId="0" applyNumberFormat="1" applyFont="1" applyFill="1" applyBorder="1"/>
    <xf numFmtId="1" fontId="40" fillId="3" borderId="9" xfId="0" applyNumberFormat="1" applyFont="1" applyFill="1" applyBorder="1"/>
    <xf numFmtId="3" fontId="40" fillId="0" borderId="8" xfId="0" applyNumberFormat="1" applyFont="1" applyBorder="1"/>
    <xf numFmtId="0" fontId="40" fillId="3" borderId="9" xfId="0" applyFont="1" applyFill="1" applyBorder="1"/>
    <xf numFmtId="0" fontId="23" fillId="0" borderId="3" xfId="0" applyFont="1" applyBorder="1"/>
    <xf numFmtId="0" fontId="23" fillId="0" borderId="10" xfId="0" applyFont="1" applyFill="1" applyBorder="1"/>
    <xf numFmtId="0" fontId="40" fillId="0" borderId="3" xfId="0" applyFont="1" applyBorder="1"/>
    <xf numFmtId="0" fontId="40" fillId="0" borderId="10" xfId="0" applyFont="1" applyBorder="1"/>
    <xf numFmtId="1" fontId="44" fillId="0" borderId="8" xfId="0" applyNumberFormat="1" applyFont="1" applyFill="1" applyBorder="1"/>
    <xf numFmtId="0" fontId="40" fillId="0" borderId="8" xfId="0" applyFont="1" applyFill="1" applyBorder="1"/>
    <xf numFmtId="0" fontId="0" fillId="0" borderId="8" xfId="0" applyFont="1" applyFill="1" applyBorder="1"/>
    <xf numFmtId="0" fontId="0" fillId="12" borderId="8" xfId="0" applyFill="1" applyBorder="1"/>
    <xf numFmtId="0" fontId="40" fillId="12" borderId="10" xfId="0" applyFont="1" applyFill="1" applyBorder="1"/>
    <xf numFmtId="1" fontId="44" fillId="12" borderId="8" xfId="0" applyNumberFormat="1" applyFont="1" applyFill="1" applyBorder="1"/>
    <xf numFmtId="0" fontId="0" fillId="0" borderId="0" xfId="0" applyFont="1"/>
    <xf numFmtId="1" fontId="0" fillId="0" borderId="0" xfId="0" applyNumberFormat="1" applyFont="1"/>
    <xf numFmtId="21" fontId="2" fillId="0" borderId="14" xfId="0" applyNumberFormat="1" applyFont="1" applyBorder="1" applyAlignment="1">
      <alignment horizontal="center"/>
    </xf>
    <xf numFmtId="0" fontId="46" fillId="0" borderId="0" xfId="0" applyFont="1" applyBorder="1"/>
    <xf numFmtId="0" fontId="47" fillId="0" borderId="6" xfId="0" applyFont="1" applyBorder="1"/>
    <xf numFmtId="0" fontId="11" fillId="0" borderId="0" xfId="0" applyFont="1" applyBorder="1"/>
    <xf numFmtId="0" fontId="47" fillId="0" borderId="0" xfId="0" applyFont="1" applyBorder="1"/>
    <xf numFmtId="0" fontId="46" fillId="0" borderId="6" xfId="0" applyFont="1" applyBorder="1"/>
    <xf numFmtId="0" fontId="46" fillId="6" borderId="9" xfId="0" applyFont="1" applyFill="1" applyBorder="1"/>
    <xf numFmtId="0" fontId="46" fillId="6" borderId="7" xfId="0" applyFont="1" applyFill="1" applyBorder="1"/>
    <xf numFmtId="0" fontId="46" fillId="6" borderId="10" xfId="0" applyFont="1" applyFill="1" applyBorder="1"/>
    <xf numFmtId="0" fontId="5" fillId="0" borderId="3" xfId="0" applyFont="1" applyBorder="1"/>
    <xf numFmtId="0" fontId="46" fillId="0" borderId="1" xfId="0" applyFont="1" applyBorder="1"/>
    <xf numFmtId="0" fontId="46" fillId="0" borderId="2" xfId="0" applyFont="1" applyBorder="1"/>
    <xf numFmtId="0" fontId="46" fillId="0" borderId="2" xfId="0" quotePrefix="1" applyFont="1" applyBorder="1"/>
    <xf numFmtId="0" fontId="46" fillId="0" borderId="3" xfId="0" applyFont="1" applyBorder="1"/>
    <xf numFmtId="0" fontId="46" fillId="0" borderId="4" xfId="0" applyFont="1" applyBorder="1"/>
    <xf numFmtId="0" fontId="46" fillId="0" borderId="11" xfId="0" applyFont="1" applyBorder="1"/>
    <xf numFmtId="0" fontId="34" fillId="0" borderId="5" xfId="0" applyFont="1" applyBorder="1"/>
    <xf numFmtId="0" fontId="46" fillId="0" borderId="5" xfId="0" applyFont="1" applyBorder="1"/>
    <xf numFmtId="0" fontId="46" fillId="0" borderId="12" xfId="0" applyFont="1" applyBorder="1"/>
    <xf numFmtId="0" fontId="34" fillId="6" borderId="10" xfId="0" applyFont="1" applyFill="1" applyBorder="1"/>
    <xf numFmtId="0" fontId="2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8" fillId="0" borderId="4" xfId="0" applyFont="1" applyBorder="1"/>
    <xf numFmtId="46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</cellXfs>
  <cellStyles count="4">
    <cellStyle name="Comma" xfId="1" builtinId="3"/>
    <cellStyle name="Comma_21.Aktivet Afatgjata Materiale  09" xfId="2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fqeti/Documents/ORIONA%20%20D.MUJORE%20%20VITI%20%20%202012/1-%20=ARIS=shpk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BLERJEVE 2012"/>
      <sheetName val="FURNITORET 2012"/>
      <sheetName val="L.SHITJEVE 2012"/>
      <sheetName val="KLIENTET 2012"/>
      <sheetName val="TVSH 2012"/>
      <sheetName val="MAGAZINA HYRJE 2012"/>
      <sheetName val="MAGAZINA DALJE2012"/>
      <sheetName val="VERFIKUESI 2012"/>
      <sheetName val="LISTA SIG 2012"/>
      <sheetName val="PERMBLEDHESE 2012"/>
      <sheetName val="DAKTIVEVE 2012"/>
      <sheetName val="TFITMI2012"/>
      <sheetName val="F KONB 2012"/>
      <sheetName val="AMORTIZIMET 2012"/>
      <sheetName val="CDOGANIMET 2012"/>
      <sheetName val="BANKA 2012"/>
      <sheetName val="CENTRALIZATORI"/>
      <sheetName val="ARKA 2013"/>
      <sheetName val="Fleta18"/>
      <sheetName val="Fleta19"/>
      <sheetName val="Fleta20"/>
      <sheetName val="Fleta21"/>
      <sheetName val="Fleta22"/>
      <sheetName val="Fleta23"/>
      <sheetName val="Fleta24"/>
      <sheetName val="Fleta25"/>
      <sheetName val="Fleta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">
          <cell r="F24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9" workbookViewId="0">
      <selection sqref="A1:K44"/>
    </sheetView>
  </sheetViews>
  <sheetFormatPr defaultRowHeight="15" x14ac:dyDescent="0.25"/>
  <cols>
    <col min="1" max="1" width="4" customWidth="1"/>
    <col min="3" max="3" width="7.85546875" customWidth="1"/>
    <col min="7" max="7" width="6.42578125" customWidth="1"/>
    <col min="8" max="8" width="7" customWidth="1"/>
    <col min="9" max="9" width="7.42578125" customWidth="1"/>
    <col min="11" max="11" width="9.7109375" customWidth="1"/>
  </cols>
  <sheetData>
    <row r="1" spans="1:13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11"/>
      <c r="M1" s="1"/>
    </row>
    <row r="2" spans="1:13" x14ac:dyDescent="0.25">
      <c r="A2" s="5"/>
      <c r="B2" s="171" t="s">
        <v>0</v>
      </c>
      <c r="C2" s="172"/>
      <c r="D2" s="172"/>
      <c r="E2" s="414" t="s">
        <v>478</v>
      </c>
      <c r="F2" s="415"/>
      <c r="G2" s="415"/>
      <c r="H2" s="415"/>
      <c r="I2" s="247"/>
      <c r="J2" s="176"/>
      <c r="K2" s="167"/>
      <c r="L2" s="6"/>
      <c r="M2" s="168"/>
    </row>
    <row r="3" spans="1:13" ht="15.75" x14ac:dyDescent="0.25">
      <c r="A3" s="5"/>
      <c r="B3" s="171" t="s">
        <v>1</v>
      </c>
      <c r="C3" s="172"/>
      <c r="D3" s="173"/>
      <c r="E3" s="416" t="s">
        <v>468</v>
      </c>
      <c r="F3" s="417"/>
      <c r="G3" s="246"/>
      <c r="H3" s="7"/>
      <c r="I3" s="7"/>
      <c r="J3" s="7"/>
      <c r="K3" s="167"/>
      <c r="L3" s="6"/>
      <c r="M3" s="168"/>
    </row>
    <row r="4" spans="1:13" x14ac:dyDescent="0.25">
      <c r="A4" s="5"/>
      <c r="B4" s="171" t="s">
        <v>2</v>
      </c>
      <c r="C4" s="172"/>
      <c r="D4" s="173"/>
      <c r="E4" s="412" t="s">
        <v>479</v>
      </c>
      <c r="F4" s="418"/>
      <c r="G4" s="418"/>
      <c r="H4" s="418"/>
      <c r="I4" s="410"/>
      <c r="J4" s="7"/>
      <c r="K4" s="167"/>
      <c r="L4" s="6"/>
      <c r="M4" s="168"/>
    </row>
    <row r="5" spans="1:13" x14ac:dyDescent="0.25">
      <c r="A5" s="5"/>
      <c r="B5" s="6"/>
      <c r="C5" s="6"/>
      <c r="D5" s="6"/>
      <c r="E5" s="7"/>
      <c r="F5" s="7"/>
      <c r="G5" s="9"/>
      <c r="H5" s="9"/>
      <c r="I5" s="7" t="s">
        <v>300</v>
      </c>
      <c r="J5" s="7"/>
      <c r="K5" s="167"/>
      <c r="L5" s="6"/>
      <c r="M5" s="168"/>
    </row>
    <row r="6" spans="1:13" x14ac:dyDescent="0.25">
      <c r="A6" s="5"/>
      <c r="B6" s="171" t="s">
        <v>3</v>
      </c>
      <c r="C6" s="172"/>
      <c r="D6" s="173"/>
      <c r="E6" s="180"/>
      <c r="F6" s="181" t="s">
        <v>469</v>
      </c>
      <c r="G6" s="176"/>
      <c r="H6" s="7"/>
      <c r="I6" s="7"/>
      <c r="J6" s="7"/>
      <c r="K6" s="167"/>
      <c r="L6" s="6"/>
      <c r="M6" s="168"/>
    </row>
    <row r="7" spans="1:13" x14ac:dyDescent="0.25">
      <c r="A7" s="5"/>
      <c r="B7" s="171" t="s">
        <v>4</v>
      </c>
      <c r="C7" s="172"/>
      <c r="D7" s="173"/>
      <c r="E7" s="180"/>
      <c r="F7" s="177"/>
      <c r="G7" s="7"/>
      <c r="H7" s="7"/>
      <c r="I7" s="7"/>
      <c r="J7" s="7"/>
      <c r="K7" s="167"/>
      <c r="L7" s="6"/>
      <c r="M7" s="168"/>
    </row>
    <row r="8" spans="1:13" x14ac:dyDescent="0.25">
      <c r="A8" s="5"/>
      <c r="B8" s="6"/>
      <c r="C8" s="6"/>
      <c r="D8" s="6"/>
      <c r="E8" s="7"/>
      <c r="F8" s="7"/>
      <c r="G8" s="7"/>
      <c r="H8" s="7"/>
      <c r="I8" s="7"/>
      <c r="J8" s="7"/>
      <c r="K8" s="167"/>
      <c r="L8" s="6"/>
      <c r="M8" s="168"/>
    </row>
    <row r="9" spans="1:13" ht="15.75" x14ac:dyDescent="0.25">
      <c r="A9" s="5"/>
      <c r="B9" s="171" t="s">
        <v>5</v>
      </c>
      <c r="C9" s="172"/>
      <c r="D9" s="173"/>
      <c r="E9" s="419" t="s">
        <v>470</v>
      </c>
      <c r="F9" s="420"/>
      <c r="G9" s="420"/>
      <c r="H9" s="420"/>
      <c r="I9" s="420"/>
      <c r="J9" s="394"/>
      <c r="K9" s="167"/>
      <c r="L9" s="6"/>
      <c r="M9" s="168"/>
    </row>
    <row r="10" spans="1:13" x14ac:dyDescent="0.25">
      <c r="A10" s="5"/>
      <c r="B10" s="6"/>
      <c r="C10" s="6"/>
      <c r="D10" s="6"/>
      <c r="E10" s="395" t="s">
        <v>471</v>
      </c>
      <c r="F10" s="396"/>
      <c r="G10" s="396"/>
      <c r="H10" s="396"/>
      <c r="I10" s="396"/>
      <c r="J10" s="397" t="s">
        <v>472</v>
      </c>
      <c r="K10" s="398"/>
      <c r="L10" s="7"/>
      <c r="M10" s="168"/>
    </row>
    <row r="11" spans="1:13" x14ac:dyDescent="0.25">
      <c r="A11" s="5"/>
      <c r="B11" s="6"/>
      <c r="C11" s="6"/>
      <c r="D11" s="6"/>
      <c r="E11" s="399" t="s">
        <v>473</v>
      </c>
      <c r="F11" s="386"/>
      <c r="G11" s="386"/>
      <c r="H11" s="386"/>
      <c r="I11" s="386"/>
      <c r="J11" s="386"/>
      <c r="K11" s="390"/>
      <c r="L11" s="6"/>
      <c r="M11" s="168"/>
    </row>
    <row r="12" spans="1:13" x14ac:dyDescent="0.25">
      <c r="A12" s="10"/>
      <c r="B12" s="11"/>
      <c r="C12" s="11"/>
      <c r="D12" s="11"/>
      <c r="E12" s="391" t="s">
        <v>474</v>
      </c>
      <c r="F12" s="392"/>
      <c r="G12" s="393"/>
      <c r="H12" s="392"/>
      <c r="I12" s="392"/>
      <c r="J12" s="392" t="s">
        <v>475</v>
      </c>
      <c r="K12" s="404" t="s">
        <v>477</v>
      </c>
    </row>
    <row r="13" spans="1:13" x14ac:dyDescent="0.25">
      <c r="A13" s="10"/>
      <c r="B13" s="11"/>
      <c r="C13" s="11"/>
      <c r="D13" s="12"/>
      <c r="E13" s="400" t="s">
        <v>476</v>
      </c>
      <c r="F13" s="401"/>
      <c r="G13" s="401"/>
      <c r="H13" s="401"/>
      <c r="I13" s="401"/>
      <c r="J13" s="402"/>
      <c r="K13" s="403"/>
      <c r="L13" s="11"/>
      <c r="M13" s="1"/>
    </row>
    <row r="14" spans="1:13" x14ac:dyDescent="0.25">
      <c r="A14" s="10"/>
      <c r="B14" s="11"/>
      <c r="C14" s="11"/>
      <c r="D14" s="11"/>
      <c r="E14" s="389"/>
      <c r="F14" s="389"/>
      <c r="G14" s="389"/>
      <c r="H14" s="389"/>
      <c r="I14" s="389"/>
      <c r="J14" s="389"/>
      <c r="K14" s="387"/>
      <c r="L14" s="11"/>
      <c r="M14" s="1"/>
    </row>
    <row r="15" spans="1:13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388"/>
      <c r="K15" s="13"/>
      <c r="L15" s="11"/>
      <c r="M15" s="1"/>
    </row>
    <row r="16" spans="1:13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"/>
    </row>
    <row r="17" spans="1:13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3"/>
      <c r="L17" s="11"/>
      <c r="M17" s="1"/>
    </row>
    <row r="18" spans="1:13" ht="33.75" x14ac:dyDescent="0.5">
      <c r="A18" s="421" t="s">
        <v>6</v>
      </c>
      <c r="B18" s="422"/>
      <c r="C18" s="422"/>
      <c r="D18" s="422"/>
      <c r="E18" s="422"/>
      <c r="F18" s="422"/>
      <c r="G18" s="422"/>
      <c r="H18" s="422"/>
      <c r="I18" s="422"/>
      <c r="J18" s="423"/>
      <c r="K18" s="13"/>
      <c r="L18" s="11"/>
      <c r="M18" s="1"/>
    </row>
    <row r="19" spans="1:13" x14ac:dyDescent="0.25">
      <c r="A19" s="10"/>
      <c r="B19" s="411" t="s">
        <v>7</v>
      </c>
      <c r="C19" s="411"/>
      <c r="D19" s="411"/>
      <c r="E19" s="411"/>
      <c r="F19" s="411"/>
      <c r="G19" s="411"/>
      <c r="H19" s="411"/>
      <c r="I19" s="411"/>
      <c r="J19" s="11"/>
      <c r="K19" s="13"/>
      <c r="L19" s="11"/>
      <c r="M19" s="1"/>
    </row>
    <row r="20" spans="1:13" x14ac:dyDescent="0.25">
      <c r="A20" s="10"/>
      <c r="B20" s="411" t="s">
        <v>8</v>
      </c>
      <c r="C20" s="411"/>
      <c r="D20" s="411"/>
      <c r="E20" s="411"/>
      <c r="F20" s="411"/>
      <c r="G20" s="411"/>
      <c r="H20" s="411"/>
      <c r="I20" s="411"/>
      <c r="J20" s="11"/>
      <c r="K20" s="13"/>
      <c r="L20" s="11"/>
      <c r="M20" s="1"/>
    </row>
    <row r="21" spans="1:13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"/>
    </row>
    <row r="22" spans="1:13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3"/>
      <c r="L22" s="11"/>
      <c r="M22" s="1"/>
    </row>
    <row r="23" spans="1:13" ht="33.75" x14ac:dyDescent="0.5">
      <c r="A23" s="10"/>
      <c r="B23" s="11"/>
      <c r="C23" s="11"/>
      <c r="D23" s="174"/>
      <c r="E23" s="175" t="s">
        <v>446</v>
      </c>
      <c r="F23" s="100"/>
      <c r="G23" s="11"/>
      <c r="H23" s="11"/>
      <c r="I23" s="11"/>
      <c r="J23" s="11"/>
      <c r="K23" s="13"/>
      <c r="L23" s="11"/>
      <c r="M23" s="1"/>
    </row>
    <row r="24" spans="1:13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"/>
    </row>
    <row r="25" spans="1:13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3"/>
      <c r="L25" s="11"/>
      <c r="M25" s="1"/>
    </row>
    <row r="26" spans="1:13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3"/>
      <c r="L26" s="11"/>
      <c r="M26" s="1"/>
    </row>
    <row r="27" spans="1:13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3"/>
      <c r="L27" s="11"/>
      <c r="M27" s="1"/>
    </row>
    <row r="28" spans="1:13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3"/>
      <c r="L28" s="11"/>
      <c r="M28" s="1"/>
    </row>
    <row r="29" spans="1:13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"/>
    </row>
    <row r="30" spans="1:13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3"/>
      <c r="L30" s="11"/>
      <c r="M30" s="1"/>
    </row>
    <row r="31" spans="1:13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1"/>
      <c r="M31" s="1"/>
    </row>
    <row r="32" spans="1:13" x14ac:dyDescent="0.25">
      <c r="A32" s="5"/>
      <c r="B32" s="180" t="s">
        <v>9</v>
      </c>
      <c r="C32" s="8"/>
      <c r="D32" s="8"/>
      <c r="E32" s="8"/>
      <c r="F32" s="176"/>
      <c r="G32" s="412" t="s">
        <v>10</v>
      </c>
      <c r="H32" s="410"/>
      <c r="I32" s="6"/>
      <c r="J32" s="6"/>
      <c r="K32" s="167"/>
      <c r="L32" s="6"/>
      <c r="M32" s="168"/>
    </row>
    <row r="33" spans="1:13" x14ac:dyDescent="0.25">
      <c r="A33" s="5"/>
      <c r="B33" s="180" t="s">
        <v>11</v>
      </c>
      <c r="C33" s="8"/>
      <c r="D33" s="8"/>
      <c r="E33" s="8"/>
      <c r="F33" s="176"/>
      <c r="G33" s="412" t="s">
        <v>12</v>
      </c>
      <c r="H33" s="410"/>
      <c r="I33" s="6"/>
      <c r="J33" s="6"/>
      <c r="K33" s="167"/>
      <c r="L33" s="6"/>
      <c r="M33" s="168"/>
    </row>
    <row r="34" spans="1:13" x14ac:dyDescent="0.25">
      <c r="A34" s="5"/>
      <c r="B34" s="180" t="s">
        <v>13</v>
      </c>
      <c r="C34" s="8"/>
      <c r="D34" s="8"/>
      <c r="E34" s="8"/>
      <c r="F34" s="176"/>
      <c r="G34" s="412" t="s">
        <v>14</v>
      </c>
      <c r="H34" s="410"/>
      <c r="I34" s="6"/>
      <c r="J34" s="6"/>
      <c r="K34" s="167"/>
      <c r="L34" s="6"/>
      <c r="M34" s="168"/>
    </row>
    <row r="35" spans="1:13" x14ac:dyDescent="0.25">
      <c r="A35" s="5"/>
      <c r="B35" s="180" t="s">
        <v>15</v>
      </c>
      <c r="C35" s="8"/>
      <c r="D35" s="8"/>
      <c r="E35" s="8"/>
      <c r="F35" s="176"/>
      <c r="G35" s="412" t="s">
        <v>12</v>
      </c>
      <c r="H35" s="410"/>
      <c r="I35" s="6"/>
      <c r="J35" s="6"/>
      <c r="K35" s="167"/>
      <c r="L35" s="6"/>
      <c r="M35" s="168"/>
    </row>
    <row r="36" spans="1:13" x14ac:dyDescent="0.25">
      <c r="A36" s="10"/>
      <c r="B36" s="12"/>
      <c r="C36" s="12"/>
      <c r="D36" s="12"/>
      <c r="E36" s="12"/>
      <c r="F36" s="12"/>
      <c r="G36" s="12"/>
      <c r="H36" s="12"/>
      <c r="I36" s="11"/>
      <c r="J36" s="11"/>
      <c r="K36" s="13"/>
      <c r="L36" s="11"/>
      <c r="M36" s="1"/>
    </row>
    <row r="37" spans="1:13" ht="15.75" x14ac:dyDescent="0.25">
      <c r="A37" s="14"/>
      <c r="B37" s="180" t="s">
        <v>16</v>
      </c>
      <c r="C37" s="8"/>
      <c r="D37" s="8"/>
      <c r="E37" s="8"/>
      <c r="F37" s="179" t="s">
        <v>17</v>
      </c>
      <c r="G37" s="413" t="s">
        <v>447</v>
      </c>
      <c r="H37" s="410"/>
      <c r="I37" s="15"/>
      <c r="J37" s="15"/>
      <c r="K37" s="169"/>
      <c r="L37" s="15"/>
      <c r="M37" s="170"/>
    </row>
    <row r="38" spans="1:13" ht="15.75" x14ac:dyDescent="0.25">
      <c r="A38" s="14"/>
      <c r="B38" s="180"/>
      <c r="C38" s="8"/>
      <c r="D38" s="8"/>
      <c r="E38" s="8"/>
      <c r="F38" s="179" t="s">
        <v>18</v>
      </c>
      <c r="G38" s="409" t="s">
        <v>448</v>
      </c>
      <c r="H38" s="410"/>
      <c r="I38" s="15"/>
      <c r="J38" s="15"/>
      <c r="K38" s="169"/>
      <c r="L38" s="15"/>
      <c r="M38" s="170"/>
    </row>
    <row r="39" spans="1:13" ht="15.75" x14ac:dyDescent="0.25">
      <c r="A39" s="14"/>
      <c r="B39" s="7"/>
      <c r="C39" s="7"/>
      <c r="D39" s="7"/>
      <c r="E39" s="7"/>
      <c r="F39" s="9"/>
      <c r="G39" s="9"/>
      <c r="H39" s="9"/>
      <c r="I39" s="15"/>
      <c r="J39" s="15"/>
      <c r="K39" s="169"/>
      <c r="L39" s="15"/>
      <c r="M39" s="170"/>
    </row>
    <row r="40" spans="1:13" ht="15.75" x14ac:dyDescent="0.25">
      <c r="A40" s="14"/>
      <c r="B40" s="180" t="s">
        <v>19</v>
      </c>
      <c r="C40" s="8"/>
      <c r="D40" s="8"/>
      <c r="E40" s="178"/>
      <c r="F40" s="176"/>
      <c r="G40" s="180" t="s">
        <v>449</v>
      </c>
      <c r="H40" s="176"/>
      <c r="I40" s="15"/>
      <c r="J40" s="15"/>
      <c r="K40" s="169"/>
      <c r="L40" s="15"/>
      <c r="M40" s="170"/>
    </row>
    <row r="41" spans="1:13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3"/>
      <c r="L41" s="11"/>
      <c r="M41" s="1"/>
    </row>
    <row r="42" spans="1:13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3"/>
      <c r="L42" s="1"/>
      <c r="M42" s="1"/>
    </row>
    <row r="43" spans="1:13" x14ac:dyDescent="0.2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4"/>
    </row>
  </sheetData>
  <mergeCells count="13">
    <mergeCell ref="B19:I19"/>
    <mergeCell ref="E2:H2"/>
    <mergeCell ref="E3:F3"/>
    <mergeCell ref="E4:I4"/>
    <mergeCell ref="E9:I9"/>
    <mergeCell ref="A18:J18"/>
    <mergeCell ref="G38:H38"/>
    <mergeCell ref="B20:I20"/>
    <mergeCell ref="G32:H32"/>
    <mergeCell ref="G33:H33"/>
    <mergeCell ref="G34:H34"/>
    <mergeCell ref="G35:H35"/>
    <mergeCell ref="G37:H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B22" workbookViewId="0">
      <selection activeCell="B54" sqref="B54:E57"/>
    </sheetView>
  </sheetViews>
  <sheetFormatPr defaultRowHeight="15" x14ac:dyDescent="0.2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 x14ac:dyDescent="0.25">
      <c r="A1" s="133"/>
      <c r="B1" s="472" t="s">
        <v>183</v>
      </c>
      <c r="C1" s="473"/>
      <c r="D1" s="473"/>
      <c r="E1" s="474"/>
    </row>
    <row r="2" spans="1:5" x14ac:dyDescent="0.25">
      <c r="A2" s="134"/>
      <c r="B2" s="135"/>
      <c r="C2" s="136" t="s">
        <v>184</v>
      </c>
      <c r="D2" s="137"/>
      <c r="E2" s="138"/>
    </row>
    <row r="3" spans="1:5" x14ac:dyDescent="0.25">
      <c r="A3" s="134"/>
      <c r="B3" s="135"/>
      <c r="C3" s="139"/>
      <c r="D3" s="140" t="s">
        <v>185</v>
      </c>
      <c r="E3" s="138"/>
    </row>
    <row r="4" spans="1:5" x14ac:dyDescent="0.25">
      <c r="A4" s="134"/>
      <c r="B4" s="135"/>
      <c r="C4" s="139"/>
      <c r="D4" s="140" t="s">
        <v>186</v>
      </c>
      <c r="E4" s="138"/>
    </row>
    <row r="5" spans="1:5" x14ac:dyDescent="0.25">
      <c r="A5" s="134"/>
      <c r="B5" s="135"/>
      <c r="C5" s="139" t="s">
        <v>187</v>
      </c>
      <c r="D5" s="141"/>
      <c r="E5" s="138"/>
    </row>
    <row r="6" spans="1:5" x14ac:dyDescent="0.25">
      <c r="A6" s="134"/>
      <c r="B6" s="135"/>
      <c r="C6" s="139"/>
      <c r="D6" s="140" t="s">
        <v>188</v>
      </c>
      <c r="E6" s="138"/>
    </row>
    <row r="7" spans="1:5" x14ac:dyDescent="0.25">
      <c r="A7" s="134"/>
      <c r="B7" s="135"/>
      <c r="C7" s="142"/>
      <c r="D7" s="140" t="s">
        <v>189</v>
      </c>
      <c r="E7" s="138"/>
    </row>
    <row r="8" spans="1:5" x14ac:dyDescent="0.25">
      <c r="A8" s="134"/>
      <c r="B8" s="135"/>
      <c r="C8" s="143"/>
      <c r="D8" s="144" t="s">
        <v>190</v>
      </c>
      <c r="E8" s="138"/>
    </row>
    <row r="9" spans="1:5" ht="15.75" x14ac:dyDescent="0.25">
      <c r="B9" s="18"/>
      <c r="C9" s="145" t="s">
        <v>191</v>
      </c>
      <c r="D9" s="146" t="s">
        <v>192</v>
      </c>
      <c r="E9" s="19"/>
    </row>
    <row r="10" spans="1:5" x14ac:dyDescent="0.25">
      <c r="B10" s="18"/>
      <c r="C10" s="147">
        <v>1</v>
      </c>
      <c r="D10" s="148" t="s">
        <v>193</v>
      </c>
      <c r="E10" s="19"/>
    </row>
    <row r="11" spans="1:5" x14ac:dyDescent="0.25">
      <c r="B11" s="18"/>
      <c r="C11" s="147">
        <v>2</v>
      </c>
      <c r="D11" s="1" t="s">
        <v>194</v>
      </c>
      <c r="E11" s="19"/>
    </row>
    <row r="12" spans="1:5" x14ac:dyDescent="0.25">
      <c r="B12" s="18"/>
      <c r="C12" s="11">
        <v>3</v>
      </c>
      <c r="D12" s="1" t="s">
        <v>195</v>
      </c>
      <c r="E12" s="19"/>
    </row>
    <row r="13" spans="1:5" x14ac:dyDescent="0.25">
      <c r="A13" s="1"/>
      <c r="B13" s="10"/>
      <c r="C13" s="11">
        <v>4</v>
      </c>
      <c r="D13" s="11" t="s">
        <v>196</v>
      </c>
      <c r="E13" s="13"/>
    </row>
    <row r="14" spans="1:5" x14ac:dyDescent="0.25">
      <c r="A14" s="1"/>
      <c r="B14" s="10"/>
      <c r="C14" s="11"/>
      <c r="D14" s="148" t="s">
        <v>197</v>
      </c>
      <c r="E14" s="13"/>
    </row>
    <row r="15" spans="1:5" x14ac:dyDescent="0.25">
      <c r="A15" s="1"/>
      <c r="B15" s="10"/>
      <c r="C15" s="11" t="s">
        <v>198</v>
      </c>
      <c r="D15" s="11"/>
      <c r="E15" s="13"/>
    </row>
    <row r="16" spans="1:5" x14ac:dyDescent="0.25">
      <c r="A16" s="1"/>
      <c r="B16" s="10"/>
      <c r="C16" s="11"/>
      <c r="D16" s="148" t="s">
        <v>199</v>
      </c>
      <c r="E16" s="13"/>
    </row>
    <row r="17" spans="1:5" x14ac:dyDescent="0.25">
      <c r="A17" s="1"/>
      <c r="B17" s="10"/>
      <c r="C17" s="11" t="s">
        <v>200</v>
      </c>
      <c r="D17" s="11"/>
      <c r="E17" s="13"/>
    </row>
    <row r="18" spans="1:5" x14ac:dyDescent="0.25">
      <c r="A18" s="1"/>
      <c r="B18" s="10"/>
      <c r="C18" s="11"/>
      <c r="D18" s="148" t="s">
        <v>201</v>
      </c>
      <c r="E18" s="13"/>
    </row>
    <row r="19" spans="1:5" x14ac:dyDescent="0.25">
      <c r="A19" s="1"/>
      <c r="B19" s="10"/>
      <c r="C19" s="11" t="s">
        <v>202</v>
      </c>
      <c r="D19" s="11"/>
      <c r="E19" s="13"/>
    </row>
    <row r="20" spans="1:5" x14ac:dyDescent="0.25">
      <c r="A20" s="1"/>
      <c r="B20" s="10"/>
      <c r="C20" s="11"/>
      <c r="D20" s="11" t="s">
        <v>203</v>
      </c>
      <c r="E20" s="13"/>
    </row>
    <row r="21" spans="1:5" x14ac:dyDescent="0.25">
      <c r="A21" s="1"/>
      <c r="B21" s="10"/>
      <c r="C21" s="11" t="s">
        <v>204</v>
      </c>
      <c r="D21" s="11"/>
      <c r="E21" s="13"/>
    </row>
    <row r="22" spans="1:5" x14ac:dyDescent="0.25">
      <c r="A22" s="1"/>
      <c r="B22" s="10"/>
      <c r="C22" s="148" t="s">
        <v>205</v>
      </c>
      <c r="D22" s="11"/>
      <c r="E22" s="13"/>
    </row>
    <row r="23" spans="1:5" x14ac:dyDescent="0.25">
      <c r="A23" s="1"/>
      <c r="B23" s="10"/>
      <c r="C23" s="11"/>
      <c r="D23" s="11" t="s">
        <v>206</v>
      </c>
      <c r="E23" s="13"/>
    </row>
    <row r="24" spans="1:5" x14ac:dyDescent="0.25">
      <c r="A24" s="1"/>
      <c r="B24" s="10"/>
      <c r="C24" s="148" t="s">
        <v>207</v>
      </c>
      <c r="D24" s="11"/>
      <c r="E24" s="13"/>
    </row>
    <row r="25" spans="1:5" x14ac:dyDescent="0.25">
      <c r="A25" s="1"/>
      <c r="B25" s="10"/>
      <c r="C25" s="11"/>
      <c r="D25" s="11" t="s">
        <v>208</v>
      </c>
      <c r="E25" s="13"/>
    </row>
    <row r="26" spans="1:5" x14ac:dyDescent="0.25">
      <c r="A26" s="1"/>
      <c r="B26" s="10"/>
      <c r="C26" s="148" t="s">
        <v>209</v>
      </c>
      <c r="D26" s="11"/>
      <c r="E26" s="13"/>
    </row>
    <row r="27" spans="1:5" x14ac:dyDescent="0.25">
      <c r="A27" s="1"/>
      <c r="B27" s="10"/>
      <c r="C27" s="11" t="s">
        <v>210</v>
      </c>
      <c r="D27" s="11" t="s">
        <v>211</v>
      </c>
      <c r="E27" s="13"/>
    </row>
    <row r="28" spans="1:5" x14ac:dyDescent="0.25">
      <c r="A28" s="1"/>
      <c r="B28" s="10"/>
      <c r="C28" s="11"/>
      <c r="D28" s="148" t="s">
        <v>212</v>
      </c>
      <c r="E28" s="13"/>
    </row>
    <row r="29" spans="1:5" x14ac:dyDescent="0.25">
      <c r="A29" s="1"/>
      <c r="B29" s="10"/>
      <c r="C29" s="11"/>
      <c r="D29" s="148" t="s">
        <v>213</v>
      </c>
      <c r="E29" s="13"/>
    </row>
    <row r="30" spans="1:5" x14ac:dyDescent="0.25">
      <c r="A30" s="1"/>
      <c r="B30" s="10"/>
      <c r="C30" s="11"/>
      <c r="D30" s="148" t="s">
        <v>214</v>
      </c>
      <c r="E30" s="13"/>
    </row>
    <row r="31" spans="1:5" x14ac:dyDescent="0.25">
      <c r="A31" s="1"/>
      <c r="B31" s="10"/>
      <c r="C31" s="11"/>
      <c r="D31" s="148" t="s">
        <v>215</v>
      </c>
      <c r="E31" s="13"/>
    </row>
    <row r="32" spans="1:5" x14ac:dyDescent="0.25">
      <c r="A32" s="1"/>
      <c r="B32" s="10"/>
      <c r="C32" s="11"/>
      <c r="D32" s="148" t="s">
        <v>216</v>
      </c>
      <c r="E32" s="13"/>
    </row>
    <row r="33" spans="1:5" x14ac:dyDescent="0.25">
      <c r="A33" s="1"/>
      <c r="B33" s="10"/>
      <c r="C33" s="11"/>
      <c r="D33" s="148" t="s">
        <v>217</v>
      </c>
      <c r="E33" s="13"/>
    </row>
    <row r="34" spans="1:5" ht="15.75" x14ac:dyDescent="0.25">
      <c r="A34" s="1"/>
      <c r="B34" s="10"/>
      <c r="C34" s="145" t="s">
        <v>218</v>
      </c>
      <c r="D34" s="146" t="s">
        <v>219</v>
      </c>
      <c r="E34" s="13"/>
    </row>
    <row r="35" spans="1:5" x14ac:dyDescent="0.25">
      <c r="A35" s="1"/>
      <c r="B35" s="10"/>
      <c r="C35" s="11"/>
      <c r="D35" s="11"/>
      <c r="E35" s="13"/>
    </row>
    <row r="36" spans="1:5" x14ac:dyDescent="0.25">
      <c r="A36" s="1"/>
      <c r="B36" s="10"/>
      <c r="C36" s="11"/>
      <c r="D36" s="148" t="s">
        <v>220</v>
      </c>
      <c r="E36" s="13"/>
    </row>
    <row r="37" spans="1:5" x14ac:dyDescent="0.25">
      <c r="A37" s="1"/>
      <c r="B37" s="10"/>
      <c r="C37" s="11" t="s">
        <v>221</v>
      </c>
      <c r="D37" s="11"/>
      <c r="E37" s="13"/>
    </row>
    <row r="38" spans="1:5" x14ac:dyDescent="0.25">
      <c r="A38" s="1"/>
      <c r="B38" s="10"/>
      <c r="C38" s="11"/>
      <c r="D38" s="11" t="s">
        <v>222</v>
      </c>
      <c r="E38" s="13"/>
    </row>
    <row r="39" spans="1:5" x14ac:dyDescent="0.25">
      <c r="A39" s="1"/>
      <c r="B39" s="10"/>
      <c r="C39" s="11" t="s">
        <v>223</v>
      </c>
      <c r="D39" s="11"/>
      <c r="E39" s="13"/>
    </row>
    <row r="40" spans="1:5" x14ac:dyDescent="0.25">
      <c r="A40" s="1"/>
      <c r="B40" s="10"/>
      <c r="C40" s="11"/>
      <c r="D40" s="11" t="s">
        <v>224</v>
      </c>
      <c r="E40" s="13"/>
    </row>
    <row r="41" spans="1:5" x14ac:dyDescent="0.25">
      <c r="A41" s="1"/>
      <c r="B41" s="10"/>
      <c r="C41" s="11" t="s">
        <v>225</v>
      </c>
      <c r="D41" s="11"/>
      <c r="E41" s="13"/>
    </row>
    <row r="42" spans="1:5" x14ac:dyDescent="0.25">
      <c r="A42" s="1"/>
      <c r="B42" s="10"/>
      <c r="C42" s="11"/>
      <c r="D42" s="11" t="s">
        <v>226</v>
      </c>
      <c r="E42" s="13"/>
    </row>
    <row r="43" spans="1:5" x14ac:dyDescent="0.25">
      <c r="A43" s="1"/>
      <c r="B43" s="10"/>
      <c r="C43" s="11" t="s">
        <v>227</v>
      </c>
      <c r="D43" s="11"/>
      <c r="E43" s="13"/>
    </row>
    <row r="44" spans="1:5" x14ac:dyDescent="0.25">
      <c r="A44" s="1"/>
      <c r="B44" s="10"/>
      <c r="C44" s="1"/>
      <c r="D44" s="1" t="s">
        <v>228</v>
      </c>
      <c r="E44" s="13"/>
    </row>
    <row r="45" spans="1:5" x14ac:dyDescent="0.25">
      <c r="A45" s="1"/>
      <c r="B45" s="10"/>
      <c r="C45" s="1" t="s">
        <v>229</v>
      </c>
      <c r="D45" s="1"/>
      <c r="E45" s="13"/>
    </row>
    <row r="46" spans="1:5" x14ac:dyDescent="0.25">
      <c r="A46" s="1"/>
      <c r="B46" s="10"/>
      <c r="C46" s="1" t="s">
        <v>230</v>
      </c>
      <c r="D46" s="1"/>
      <c r="E46" s="13"/>
    </row>
    <row r="47" spans="1:5" x14ac:dyDescent="0.25">
      <c r="A47" s="1"/>
      <c r="B47" s="10"/>
      <c r="C47" s="1" t="s">
        <v>231</v>
      </c>
      <c r="D47" s="11"/>
      <c r="E47" s="13"/>
    </row>
    <row r="48" spans="1:5" x14ac:dyDescent="0.25">
      <c r="A48" s="1"/>
      <c r="B48" s="10"/>
      <c r="C48" s="11"/>
      <c r="D48" s="1" t="s">
        <v>232</v>
      </c>
      <c r="E48" s="13"/>
    </row>
    <row r="49" spans="1:5" x14ac:dyDescent="0.25">
      <c r="A49" s="1"/>
      <c r="B49" s="10"/>
      <c r="C49" s="11"/>
      <c r="D49" s="11" t="s">
        <v>233</v>
      </c>
      <c r="E49" s="13"/>
    </row>
    <row r="50" spans="1:5" x14ac:dyDescent="0.25">
      <c r="A50" s="45"/>
      <c r="B50" s="149"/>
      <c r="C50" s="150"/>
      <c r="D50" s="150" t="s">
        <v>234</v>
      </c>
      <c r="E50" s="151"/>
    </row>
    <row r="51" spans="1:5" x14ac:dyDescent="0.25">
      <c r="B51" s="18"/>
      <c r="C51" s="1"/>
      <c r="D51" s="1" t="s">
        <v>235</v>
      </c>
      <c r="E51" s="19"/>
    </row>
    <row r="52" spans="1:5" x14ac:dyDescent="0.25">
      <c r="B52" s="18"/>
      <c r="C52" s="1" t="s">
        <v>236</v>
      </c>
      <c r="D52" s="1"/>
      <c r="E52" s="19"/>
    </row>
    <row r="53" spans="1:5" x14ac:dyDescent="0.25">
      <c r="B53" s="18"/>
      <c r="C53" s="1"/>
      <c r="D53" s="1"/>
      <c r="E53" s="19"/>
    </row>
    <row r="54" spans="1:5" x14ac:dyDescent="0.25">
      <c r="B54" s="17"/>
      <c r="C54" s="11"/>
      <c r="D54" s="11"/>
      <c r="E54" s="17"/>
    </row>
    <row r="55" spans="1:5" x14ac:dyDescent="0.25">
      <c r="B55" s="17"/>
      <c r="C55" s="11"/>
      <c r="D55" s="11"/>
      <c r="E55" s="155"/>
    </row>
    <row r="56" spans="1:5" x14ac:dyDescent="0.25">
      <c r="B56" s="17"/>
      <c r="C56" s="17"/>
      <c r="D56" s="17"/>
      <c r="E56" s="17"/>
    </row>
    <row r="57" spans="1:5" x14ac:dyDescent="0.25">
      <c r="B57" s="17"/>
      <c r="C57" s="17"/>
      <c r="D57" s="17"/>
      <c r="E57" s="17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I23" sqref="I23"/>
    </sheetView>
  </sheetViews>
  <sheetFormatPr defaultRowHeight="15" x14ac:dyDescent="0.25"/>
  <cols>
    <col min="1" max="1" width="4.140625" customWidth="1"/>
    <col min="3" max="3" width="4" customWidth="1"/>
    <col min="4" max="4" width="4.7109375" customWidth="1"/>
    <col min="5" max="5" width="5.28515625" customWidth="1"/>
  </cols>
  <sheetData>
    <row r="1" spans="1:14" ht="20.25" x14ac:dyDescent="0.3">
      <c r="A1" s="252" t="s">
        <v>302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0.25" x14ac:dyDescent="0.3">
      <c r="A2" s="252" t="s">
        <v>444</v>
      </c>
      <c r="B2" s="252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4" ht="20.25" x14ac:dyDescent="0.3">
      <c r="A3" s="254"/>
      <c r="B3" s="254"/>
      <c r="C3" s="254"/>
      <c r="D3" s="254"/>
      <c r="E3" s="254" t="s">
        <v>303</v>
      </c>
      <c r="F3" s="254"/>
      <c r="G3" s="254"/>
      <c r="H3" s="254"/>
      <c r="I3" s="254"/>
      <c r="J3" s="254"/>
      <c r="K3" s="254"/>
      <c r="L3" s="254"/>
      <c r="M3" s="254"/>
      <c r="N3" s="254"/>
    </row>
    <row r="4" spans="1:14" ht="20.25" x14ac:dyDescent="0.3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x14ac:dyDescent="0.25">
      <c r="A5" s="255"/>
      <c r="B5" s="255"/>
      <c r="C5" s="256" t="s">
        <v>304</v>
      </c>
      <c r="D5" s="257"/>
      <c r="E5" s="258"/>
      <c r="F5" s="259" t="s">
        <v>305</v>
      </c>
      <c r="G5" s="260"/>
      <c r="H5" s="261" t="s">
        <v>306</v>
      </c>
      <c r="I5" s="262"/>
      <c r="J5" s="262"/>
      <c r="K5" s="262"/>
      <c r="L5" s="263"/>
      <c r="M5" s="264" t="s">
        <v>307</v>
      </c>
      <c r="N5" s="264"/>
    </row>
    <row r="6" spans="1:14" x14ac:dyDescent="0.25">
      <c r="A6" s="265" t="s">
        <v>308</v>
      </c>
      <c r="B6" s="265"/>
      <c r="C6" s="266" t="s">
        <v>309</v>
      </c>
      <c r="D6" s="266"/>
      <c r="E6" s="266"/>
      <c r="F6" s="264" t="s">
        <v>310</v>
      </c>
      <c r="G6" s="264" t="s">
        <v>311</v>
      </c>
      <c r="H6" s="267" t="s">
        <v>312</v>
      </c>
      <c r="I6" s="267" t="s">
        <v>312</v>
      </c>
      <c r="J6" s="268" t="s">
        <v>313</v>
      </c>
      <c r="K6" s="269"/>
      <c r="L6" s="264" t="s">
        <v>314</v>
      </c>
      <c r="M6" s="270" t="s">
        <v>315</v>
      </c>
      <c r="N6" s="267" t="s">
        <v>314</v>
      </c>
    </row>
    <row r="7" spans="1:14" x14ac:dyDescent="0.25">
      <c r="A7" s="265" t="s">
        <v>316</v>
      </c>
      <c r="B7" s="265" t="s">
        <v>317</v>
      </c>
      <c r="C7" s="271" t="s">
        <v>318</v>
      </c>
      <c r="D7" s="271" t="s">
        <v>319</v>
      </c>
      <c r="E7" s="271" t="s">
        <v>320</v>
      </c>
      <c r="F7" s="267" t="s">
        <v>321</v>
      </c>
      <c r="G7" s="267" t="s">
        <v>322</v>
      </c>
      <c r="H7" s="267" t="s">
        <v>323</v>
      </c>
      <c r="I7" s="267" t="s">
        <v>324</v>
      </c>
      <c r="J7" s="264" t="s">
        <v>325</v>
      </c>
      <c r="K7" s="264" t="s">
        <v>326</v>
      </c>
      <c r="L7" s="267" t="s">
        <v>327</v>
      </c>
      <c r="M7" s="270" t="s">
        <v>328</v>
      </c>
      <c r="N7" s="267" t="s">
        <v>327</v>
      </c>
    </row>
    <row r="8" spans="1:14" x14ac:dyDescent="0.25">
      <c r="A8" s="265"/>
      <c r="B8" s="265"/>
      <c r="C8" s="271"/>
      <c r="D8" s="271"/>
      <c r="E8" s="271"/>
      <c r="F8" s="267"/>
      <c r="G8" s="267" t="s">
        <v>329</v>
      </c>
      <c r="H8" s="272"/>
      <c r="I8" s="273"/>
      <c r="J8" s="273"/>
      <c r="K8" s="273"/>
      <c r="L8" s="267" t="s">
        <v>330</v>
      </c>
      <c r="M8" s="267"/>
      <c r="N8" s="267"/>
    </row>
    <row r="9" spans="1:14" x14ac:dyDescent="0.25">
      <c r="A9" s="16">
        <v>1</v>
      </c>
      <c r="B9" s="16" t="s">
        <v>440</v>
      </c>
      <c r="C9" s="119">
        <v>1</v>
      </c>
      <c r="D9" s="16">
        <v>1</v>
      </c>
      <c r="E9" s="16">
        <v>1</v>
      </c>
      <c r="F9" s="16">
        <v>54885</v>
      </c>
      <c r="G9" s="16">
        <f>F9</f>
        <v>54885</v>
      </c>
      <c r="H9" s="16">
        <v>12624</v>
      </c>
      <c r="I9" s="274">
        <v>0</v>
      </c>
      <c r="J9" s="274">
        <v>3842</v>
      </c>
      <c r="K9" s="274"/>
      <c r="L9" s="274">
        <f t="shared" ref="L9:L12" si="0">H9+I9+J9+K9</f>
        <v>16466</v>
      </c>
      <c r="M9" s="274"/>
      <c r="N9" s="274">
        <f t="shared" ref="N9:N12" si="1">M9+L9</f>
        <v>16466</v>
      </c>
    </row>
    <row r="10" spans="1:14" x14ac:dyDescent="0.25">
      <c r="A10" s="16">
        <v>2</v>
      </c>
      <c r="B10" s="16" t="s">
        <v>441</v>
      </c>
      <c r="C10" s="119">
        <v>3</v>
      </c>
      <c r="D10" s="16">
        <v>1</v>
      </c>
      <c r="E10" s="16">
        <v>2</v>
      </c>
      <c r="F10" s="16">
        <v>117885</v>
      </c>
      <c r="G10" s="16">
        <f>F10</f>
        <v>117885</v>
      </c>
      <c r="H10" s="16">
        <v>22074</v>
      </c>
      <c r="I10" s="274">
        <v>5984</v>
      </c>
      <c r="J10" s="274">
        <v>5985</v>
      </c>
      <c r="K10" s="274">
        <v>0</v>
      </c>
      <c r="L10" s="274">
        <f t="shared" si="0"/>
        <v>34043</v>
      </c>
      <c r="M10" s="274"/>
      <c r="N10" s="274">
        <f t="shared" si="1"/>
        <v>34043</v>
      </c>
    </row>
    <row r="11" spans="1:14" x14ac:dyDescent="0.25">
      <c r="A11" s="16">
        <v>3</v>
      </c>
      <c r="B11" s="16" t="s">
        <v>442</v>
      </c>
      <c r="C11" s="119">
        <v>3</v>
      </c>
      <c r="D11" s="16">
        <v>1</v>
      </c>
      <c r="E11" s="16">
        <v>2</v>
      </c>
      <c r="F11" s="16">
        <v>180885</v>
      </c>
      <c r="G11" s="16">
        <f>F11</f>
        <v>180885</v>
      </c>
      <c r="H11" s="274">
        <v>31524</v>
      </c>
      <c r="I11" s="274">
        <v>11970</v>
      </c>
      <c r="J11" s="274">
        <v>8127</v>
      </c>
      <c r="K11" s="274"/>
      <c r="L11" s="274">
        <f t="shared" si="0"/>
        <v>51621</v>
      </c>
      <c r="M11" s="274"/>
      <c r="N11" s="274">
        <f t="shared" si="1"/>
        <v>51621</v>
      </c>
    </row>
    <row r="12" spans="1:14" x14ac:dyDescent="0.25">
      <c r="A12" s="16">
        <v>4</v>
      </c>
      <c r="B12" s="16" t="s">
        <v>443</v>
      </c>
      <c r="C12" s="119">
        <v>3</v>
      </c>
      <c r="D12" s="16">
        <v>1</v>
      </c>
      <c r="E12" s="16">
        <v>2</v>
      </c>
      <c r="F12" s="16">
        <v>180886</v>
      </c>
      <c r="G12" s="16">
        <f>F12</f>
        <v>180886</v>
      </c>
      <c r="H12" s="274">
        <v>31524</v>
      </c>
      <c r="I12" s="274">
        <v>11970</v>
      </c>
      <c r="J12" s="274">
        <v>8127</v>
      </c>
      <c r="K12" s="274"/>
      <c r="L12" s="274">
        <f t="shared" si="0"/>
        <v>51621</v>
      </c>
      <c r="M12" s="274"/>
      <c r="N12" s="274">
        <f t="shared" si="1"/>
        <v>51621</v>
      </c>
    </row>
    <row r="13" spans="1:14" x14ac:dyDescent="0.25">
      <c r="A13" s="275"/>
      <c r="B13" s="275" t="s">
        <v>342</v>
      </c>
      <c r="C13" s="119">
        <v>3</v>
      </c>
      <c r="D13" s="16">
        <v>1</v>
      </c>
      <c r="E13" s="16">
        <v>2</v>
      </c>
      <c r="F13" s="275">
        <f t="shared" ref="F13:N13" si="2">SUM(F9:F12)</f>
        <v>534541</v>
      </c>
      <c r="G13" s="275">
        <f t="shared" si="2"/>
        <v>534541</v>
      </c>
      <c r="H13" s="276">
        <f t="shared" si="2"/>
        <v>97746</v>
      </c>
      <c r="I13" s="276">
        <f t="shared" si="2"/>
        <v>29924</v>
      </c>
      <c r="J13" s="276">
        <f t="shared" si="2"/>
        <v>26081</v>
      </c>
      <c r="K13" s="276">
        <f t="shared" si="2"/>
        <v>0</v>
      </c>
      <c r="L13" s="276">
        <f t="shared" si="2"/>
        <v>153751</v>
      </c>
      <c r="M13" s="276">
        <f t="shared" si="2"/>
        <v>0</v>
      </c>
      <c r="N13" s="276">
        <f t="shared" si="2"/>
        <v>153751</v>
      </c>
    </row>
    <row r="14" spans="1:14" x14ac:dyDescent="0.25">
      <c r="A14" s="16"/>
      <c r="B14" s="16"/>
      <c r="C14" s="16"/>
      <c r="D14" s="16"/>
      <c r="E14" s="16"/>
      <c r="F14" s="16"/>
      <c r="G14" s="16"/>
      <c r="H14" s="274">
        <f>J13</f>
        <v>26081</v>
      </c>
      <c r="I14" s="16"/>
      <c r="J14" s="16"/>
      <c r="K14" s="16"/>
      <c r="L14" s="16"/>
      <c r="M14" s="16"/>
      <c r="N14" s="16"/>
    </row>
    <row r="15" spans="1:14" x14ac:dyDescent="0.25">
      <c r="A15" s="16"/>
      <c r="B15" s="16"/>
      <c r="C15" s="16"/>
      <c r="D15" s="16"/>
      <c r="E15" s="16"/>
      <c r="F15" s="16"/>
      <c r="G15" s="16"/>
      <c r="H15" s="16">
        <f>SUM(H13:H14)</f>
        <v>123827</v>
      </c>
      <c r="I15" s="16"/>
      <c r="J15" s="16"/>
      <c r="K15" s="16"/>
      <c r="L15" s="16"/>
      <c r="M15" s="16"/>
      <c r="N15" s="16"/>
    </row>
  </sheetData>
  <pageMargins left="0.7" right="0.7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workbookViewId="0">
      <selection sqref="A1:S27"/>
    </sheetView>
  </sheetViews>
  <sheetFormatPr defaultRowHeight="15" x14ac:dyDescent="0.25"/>
  <cols>
    <col min="1" max="1" width="5.5703125" customWidth="1"/>
    <col min="2" max="2" width="7.85546875" customWidth="1"/>
    <col min="3" max="3" width="6.28515625" customWidth="1"/>
    <col min="4" max="4" width="5.5703125" customWidth="1"/>
    <col min="5" max="5" width="4.85546875" customWidth="1"/>
    <col min="6" max="6" width="5.7109375" customWidth="1"/>
    <col min="8" max="9" width="5.42578125" customWidth="1"/>
    <col min="11" max="11" width="5" customWidth="1"/>
    <col min="12" max="12" width="5.140625" customWidth="1"/>
    <col min="13" max="13" width="6.5703125" customWidth="1"/>
    <col min="14" max="14" width="6.28515625" customWidth="1"/>
    <col min="15" max="15" width="7.42578125" customWidth="1"/>
    <col min="16" max="16" width="6.7109375" customWidth="1"/>
    <col min="17" max="17" width="7.28515625" customWidth="1"/>
    <col min="18" max="18" width="6.7109375" customWidth="1"/>
    <col min="19" max="19" width="6.5703125" customWidth="1"/>
  </cols>
  <sheetData>
    <row r="2" spans="1:20" ht="20.25" x14ac:dyDescent="0.3">
      <c r="A2" s="252" t="s">
        <v>302</v>
      </c>
      <c r="C2" s="253"/>
      <c r="D2" s="253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</row>
    <row r="3" spans="1:20" ht="20.25" x14ac:dyDescent="0.3">
      <c r="A3" s="252" t="s">
        <v>444</v>
      </c>
      <c r="B3" s="252"/>
      <c r="C3" s="253"/>
      <c r="D3" s="253"/>
      <c r="E3" s="315" t="s">
        <v>403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</row>
    <row r="4" spans="1:20" ht="18.75" x14ac:dyDescent="0.3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</row>
    <row r="5" spans="1:20" ht="18.75" x14ac:dyDescent="0.3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</row>
    <row r="6" spans="1:20" x14ac:dyDescent="0.25">
      <c r="A6" s="316"/>
      <c r="B6" s="317"/>
      <c r="C6" s="318"/>
      <c r="D6" s="319" t="s">
        <v>404</v>
      </c>
      <c r="E6" s="319"/>
      <c r="F6" s="319"/>
      <c r="G6" s="320"/>
      <c r="H6" s="318"/>
      <c r="I6" s="319" t="s">
        <v>405</v>
      </c>
      <c r="J6" s="319"/>
      <c r="K6" s="319"/>
      <c r="L6" s="321"/>
      <c r="M6" s="322"/>
      <c r="N6" s="323"/>
      <c r="O6" s="324"/>
      <c r="P6" s="324" t="s">
        <v>406</v>
      </c>
      <c r="Q6" s="324"/>
      <c r="R6" s="324"/>
      <c r="S6" s="325"/>
      <c r="T6" s="326"/>
    </row>
    <row r="7" spans="1:20" x14ac:dyDescent="0.25">
      <c r="A7" s="327" t="s">
        <v>308</v>
      </c>
      <c r="B7" s="328"/>
      <c r="C7" s="329" t="s">
        <v>407</v>
      </c>
      <c r="D7" s="330"/>
      <c r="E7" s="331" t="s">
        <v>408</v>
      </c>
      <c r="F7" s="332"/>
      <c r="G7" s="333" t="s">
        <v>409</v>
      </c>
      <c r="H7" s="328" t="s">
        <v>410</v>
      </c>
      <c r="I7" s="330" t="s">
        <v>411</v>
      </c>
      <c r="J7" s="328"/>
      <c r="K7" s="334" t="s">
        <v>412</v>
      </c>
      <c r="L7" s="335"/>
      <c r="M7" s="336" t="s">
        <v>413</v>
      </c>
      <c r="N7" s="337" t="s">
        <v>414</v>
      </c>
      <c r="O7" s="337" t="s">
        <v>415</v>
      </c>
      <c r="P7" s="337" t="s">
        <v>172</v>
      </c>
      <c r="Q7" s="337" t="s">
        <v>416</v>
      </c>
      <c r="R7" s="337" t="s">
        <v>417</v>
      </c>
      <c r="S7" s="338" t="s">
        <v>418</v>
      </c>
      <c r="T7" s="333" t="s">
        <v>419</v>
      </c>
    </row>
    <row r="8" spans="1:20" x14ac:dyDescent="0.25">
      <c r="A8" s="327" t="s">
        <v>316</v>
      </c>
      <c r="B8" s="328"/>
      <c r="C8" s="329" t="s">
        <v>420</v>
      </c>
      <c r="D8" s="333"/>
      <c r="E8" s="333" t="s">
        <v>421</v>
      </c>
      <c r="F8" s="330"/>
      <c r="G8" s="333" t="s">
        <v>422</v>
      </c>
      <c r="H8" s="328" t="s">
        <v>420</v>
      </c>
      <c r="I8" s="339"/>
      <c r="J8" s="340"/>
      <c r="K8" s="339"/>
      <c r="L8" s="341"/>
      <c r="M8" s="336" t="s">
        <v>423</v>
      </c>
      <c r="N8" s="330" t="s">
        <v>424</v>
      </c>
      <c r="O8" s="330" t="s">
        <v>425</v>
      </c>
      <c r="P8" s="330" t="s">
        <v>26</v>
      </c>
      <c r="Q8" s="330" t="s">
        <v>420</v>
      </c>
      <c r="R8" s="330" t="s">
        <v>426</v>
      </c>
      <c r="S8" s="333" t="s">
        <v>420</v>
      </c>
      <c r="T8" s="333" t="s">
        <v>128</v>
      </c>
    </row>
    <row r="9" spans="1:20" x14ac:dyDescent="0.25">
      <c r="A9" s="327"/>
      <c r="B9" s="342" t="s">
        <v>427</v>
      </c>
      <c r="C9" s="329" t="s">
        <v>428</v>
      </c>
      <c r="D9" s="343" t="s">
        <v>429</v>
      </c>
      <c r="E9" s="333" t="s">
        <v>430</v>
      </c>
      <c r="F9" s="344" t="s">
        <v>417</v>
      </c>
      <c r="G9" s="345" t="s">
        <v>431</v>
      </c>
      <c r="H9" s="346" t="s">
        <v>428</v>
      </c>
      <c r="I9" s="330" t="s">
        <v>432</v>
      </c>
      <c r="J9" s="345" t="s">
        <v>417</v>
      </c>
      <c r="K9" s="330" t="s">
        <v>432</v>
      </c>
      <c r="L9" s="347" t="s">
        <v>417</v>
      </c>
      <c r="M9" s="331" t="s">
        <v>431</v>
      </c>
      <c r="N9" s="339" t="s">
        <v>433</v>
      </c>
      <c r="O9" s="339" t="s">
        <v>434</v>
      </c>
      <c r="P9" s="339" t="s">
        <v>417</v>
      </c>
      <c r="Q9" s="339" t="s">
        <v>435</v>
      </c>
      <c r="R9" s="339" t="s">
        <v>436</v>
      </c>
      <c r="S9" s="345" t="s">
        <v>436</v>
      </c>
      <c r="T9" s="345"/>
    </row>
    <row r="10" spans="1:20" x14ac:dyDescent="0.25">
      <c r="A10" s="348"/>
      <c r="B10" s="349" t="s">
        <v>437</v>
      </c>
      <c r="C10" s="350">
        <v>9</v>
      </c>
      <c r="D10" s="351">
        <v>10</v>
      </c>
      <c r="E10" s="351">
        <v>11</v>
      </c>
      <c r="F10" s="351">
        <v>12</v>
      </c>
      <c r="G10" s="352" t="s">
        <v>127</v>
      </c>
      <c r="H10" s="351">
        <v>13</v>
      </c>
      <c r="I10" s="353">
        <v>14</v>
      </c>
      <c r="J10" s="351">
        <v>15</v>
      </c>
      <c r="K10" s="351">
        <v>16</v>
      </c>
      <c r="L10" s="351">
        <v>17</v>
      </c>
      <c r="M10" s="354" t="s">
        <v>128</v>
      </c>
      <c r="N10" s="354">
        <v>18</v>
      </c>
      <c r="O10" s="354">
        <v>20</v>
      </c>
      <c r="P10" s="354">
        <v>21</v>
      </c>
      <c r="Q10" s="354">
        <v>22</v>
      </c>
      <c r="R10" s="354">
        <v>23</v>
      </c>
      <c r="S10" s="354">
        <v>26</v>
      </c>
      <c r="T10" s="354" t="s">
        <v>14</v>
      </c>
    </row>
    <row r="11" spans="1:20" x14ac:dyDescent="0.25">
      <c r="A11" s="119"/>
      <c r="B11" s="355"/>
      <c r="C11" s="356"/>
      <c r="D11" s="357"/>
      <c r="E11" s="357"/>
      <c r="F11" s="357"/>
      <c r="G11" s="358"/>
      <c r="H11" s="357"/>
      <c r="I11" s="359"/>
      <c r="J11" s="357"/>
      <c r="K11" s="357"/>
      <c r="L11" s="357"/>
      <c r="M11" s="360"/>
      <c r="N11" s="360"/>
      <c r="O11" s="360"/>
      <c r="P11" s="360"/>
      <c r="Q11" s="360"/>
      <c r="R11" s="360"/>
      <c r="S11" s="360"/>
      <c r="T11" s="361"/>
    </row>
    <row r="12" spans="1:20" x14ac:dyDescent="0.25">
      <c r="A12" s="119">
        <v>1</v>
      </c>
      <c r="B12" s="362" t="s">
        <v>331</v>
      </c>
      <c r="C12" s="347">
        <v>0</v>
      </c>
      <c r="D12" s="347">
        <v>0</v>
      </c>
      <c r="E12" s="347"/>
      <c r="F12" s="363">
        <f t="shared" ref="F12:F23" si="0">E12*20%</f>
        <v>0</v>
      </c>
      <c r="G12" s="363">
        <f>C12+D12+E12</f>
        <v>0</v>
      </c>
      <c r="H12" s="347"/>
      <c r="I12" s="347">
        <v>0</v>
      </c>
      <c r="J12" s="363">
        <f t="shared" ref="J12:J13" si="1">I12*20%</f>
        <v>0</v>
      </c>
      <c r="K12" s="347"/>
      <c r="L12" s="363">
        <f t="shared" ref="L12:L20" si="2">K12*20%</f>
        <v>0</v>
      </c>
      <c r="M12" s="347">
        <f t="shared" ref="M12:M23" si="3">H12+I12+K12</f>
        <v>0</v>
      </c>
      <c r="N12" s="347">
        <v>0</v>
      </c>
      <c r="O12" s="347">
        <v>0</v>
      </c>
      <c r="P12" s="363">
        <f t="shared" ref="P12:P23" si="4">N12+L12+J12</f>
        <v>0</v>
      </c>
      <c r="Q12" s="364">
        <f t="shared" ref="Q12:Q23" si="5">F12-P12</f>
        <v>0</v>
      </c>
      <c r="R12" s="364"/>
      <c r="S12" s="365"/>
      <c r="T12" s="365">
        <v>0</v>
      </c>
    </row>
    <row r="13" spans="1:20" x14ac:dyDescent="0.25">
      <c r="A13" s="119">
        <v>2</v>
      </c>
      <c r="B13" s="258" t="s">
        <v>332</v>
      </c>
      <c r="C13" s="347">
        <v>0</v>
      </c>
      <c r="D13" s="347">
        <v>0</v>
      </c>
      <c r="E13" s="347"/>
      <c r="F13" s="363">
        <f t="shared" si="0"/>
        <v>0</v>
      </c>
      <c r="G13" s="363">
        <f t="shared" ref="G13:G23" si="6">C13+D13+E13</f>
        <v>0</v>
      </c>
      <c r="H13" s="347"/>
      <c r="I13" s="347">
        <v>0</v>
      </c>
      <c r="J13" s="363">
        <f t="shared" si="1"/>
        <v>0</v>
      </c>
      <c r="K13" s="347"/>
      <c r="L13" s="363">
        <f t="shared" si="2"/>
        <v>0</v>
      </c>
      <c r="M13" s="347">
        <f t="shared" si="3"/>
        <v>0</v>
      </c>
      <c r="N13" s="347">
        <v>0</v>
      </c>
      <c r="O13" s="347">
        <v>0</v>
      </c>
      <c r="P13" s="363">
        <f t="shared" si="4"/>
        <v>0</v>
      </c>
      <c r="Q13" s="364">
        <f t="shared" si="5"/>
        <v>0</v>
      </c>
      <c r="R13" s="364"/>
      <c r="S13" s="365"/>
      <c r="T13" s="365">
        <v>0</v>
      </c>
    </row>
    <row r="14" spans="1:20" x14ac:dyDescent="0.25">
      <c r="A14" s="119">
        <v>3</v>
      </c>
      <c r="B14" s="258" t="s">
        <v>333</v>
      </c>
      <c r="C14" s="347">
        <v>0</v>
      </c>
      <c r="D14" s="347">
        <v>0</v>
      </c>
      <c r="E14" s="347"/>
      <c r="F14" s="363">
        <f t="shared" si="0"/>
        <v>0</v>
      </c>
      <c r="G14" s="363">
        <f t="shared" si="6"/>
        <v>0</v>
      </c>
      <c r="H14" s="347"/>
      <c r="I14" s="347">
        <v>0</v>
      </c>
      <c r="J14" s="363">
        <v>0</v>
      </c>
      <c r="K14" s="347"/>
      <c r="L14" s="363">
        <f t="shared" si="2"/>
        <v>0</v>
      </c>
      <c r="M14" s="347">
        <f t="shared" si="3"/>
        <v>0</v>
      </c>
      <c r="N14" s="347">
        <v>0</v>
      </c>
      <c r="O14" s="347">
        <v>0</v>
      </c>
      <c r="P14" s="363">
        <f t="shared" si="4"/>
        <v>0</v>
      </c>
      <c r="Q14" s="366">
        <f t="shared" si="5"/>
        <v>0</v>
      </c>
      <c r="R14" s="366"/>
      <c r="S14" s="367"/>
      <c r="T14" s="367">
        <v>0</v>
      </c>
    </row>
    <row r="15" spans="1:20" x14ac:dyDescent="0.25">
      <c r="A15" s="119">
        <v>4</v>
      </c>
      <c r="B15" s="258" t="s">
        <v>334</v>
      </c>
      <c r="C15" s="347">
        <v>0</v>
      </c>
      <c r="D15" s="347">
        <v>0</v>
      </c>
      <c r="E15" s="347"/>
      <c r="F15" s="363">
        <f t="shared" si="0"/>
        <v>0</v>
      </c>
      <c r="G15" s="363">
        <f t="shared" si="6"/>
        <v>0</v>
      </c>
      <c r="H15" s="347"/>
      <c r="I15" s="347">
        <v>0</v>
      </c>
      <c r="J15" s="363">
        <v>0</v>
      </c>
      <c r="K15" s="347"/>
      <c r="L15" s="363">
        <f t="shared" si="2"/>
        <v>0</v>
      </c>
      <c r="M15" s="347">
        <f t="shared" si="3"/>
        <v>0</v>
      </c>
      <c r="N15" s="347">
        <v>0</v>
      </c>
      <c r="O15" s="347">
        <v>0</v>
      </c>
      <c r="P15" s="363">
        <f t="shared" si="4"/>
        <v>0</v>
      </c>
      <c r="Q15" s="366">
        <f t="shared" si="5"/>
        <v>0</v>
      </c>
      <c r="R15" s="366"/>
      <c r="S15" s="367"/>
      <c r="T15" s="367">
        <v>0</v>
      </c>
    </row>
    <row r="16" spans="1:20" x14ac:dyDescent="0.25">
      <c r="A16" s="119">
        <v>5</v>
      </c>
      <c r="B16" s="258" t="s">
        <v>335</v>
      </c>
      <c r="C16" s="368">
        <v>0</v>
      </c>
      <c r="D16" s="368">
        <v>0</v>
      </c>
      <c r="E16" s="369"/>
      <c r="F16" s="363">
        <f t="shared" si="0"/>
        <v>0</v>
      </c>
      <c r="G16" s="363">
        <f t="shared" si="6"/>
        <v>0</v>
      </c>
      <c r="H16" s="369"/>
      <c r="I16" s="370">
        <v>0</v>
      </c>
      <c r="J16" s="363">
        <v>0</v>
      </c>
      <c r="K16" s="371"/>
      <c r="L16" s="363">
        <f t="shared" si="2"/>
        <v>0</v>
      </c>
      <c r="M16" s="347">
        <f t="shared" si="3"/>
        <v>0</v>
      </c>
      <c r="N16" s="369">
        <v>0</v>
      </c>
      <c r="O16" s="369">
        <v>0</v>
      </c>
      <c r="P16" s="363">
        <f t="shared" si="4"/>
        <v>0</v>
      </c>
      <c r="Q16" s="366">
        <f t="shared" si="5"/>
        <v>0</v>
      </c>
      <c r="R16" s="366"/>
      <c r="S16" s="367"/>
      <c r="T16" s="367">
        <v>0</v>
      </c>
    </row>
    <row r="17" spans="1:20" x14ac:dyDescent="0.25">
      <c r="A17" s="119">
        <v>6</v>
      </c>
      <c r="B17" s="258" t="s">
        <v>336</v>
      </c>
      <c r="C17" s="368">
        <v>0</v>
      </c>
      <c r="D17" s="368">
        <v>0</v>
      </c>
      <c r="E17" s="369"/>
      <c r="F17" s="363">
        <f t="shared" si="0"/>
        <v>0</v>
      </c>
      <c r="G17" s="363">
        <f t="shared" si="6"/>
        <v>0</v>
      </c>
      <c r="H17" s="369"/>
      <c r="I17" s="370">
        <v>0</v>
      </c>
      <c r="J17" s="363">
        <v>0</v>
      </c>
      <c r="K17" s="371"/>
      <c r="L17" s="363">
        <f t="shared" si="2"/>
        <v>0</v>
      </c>
      <c r="M17" s="347">
        <f t="shared" si="3"/>
        <v>0</v>
      </c>
      <c r="N17" s="369">
        <v>0</v>
      </c>
      <c r="O17" s="369">
        <v>0</v>
      </c>
      <c r="P17" s="363">
        <f t="shared" si="4"/>
        <v>0</v>
      </c>
      <c r="Q17" s="366">
        <f t="shared" si="5"/>
        <v>0</v>
      </c>
      <c r="R17" s="366"/>
      <c r="S17" s="367"/>
      <c r="T17" s="367">
        <v>0</v>
      </c>
    </row>
    <row r="18" spans="1:20" x14ac:dyDescent="0.25">
      <c r="A18" s="119">
        <v>7</v>
      </c>
      <c r="B18" s="258" t="s">
        <v>337</v>
      </c>
      <c r="C18" s="368">
        <v>0</v>
      </c>
      <c r="D18" s="368">
        <v>0</v>
      </c>
      <c r="E18" s="369"/>
      <c r="F18" s="363">
        <f t="shared" si="0"/>
        <v>0</v>
      </c>
      <c r="G18" s="363">
        <f t="shared" si="6"/>
        <v>0</v>
      </c>
      <c r="H18" s="372"/>
      <c r="I18" s="372">
        <v>0</v>
      </c>
      <c r="J18" s="347">
        <v>0</v>
      </c>
      <c r="K18" s="347"/>
      <c r="L18" s="363">
        <f t="shared" si="2"/>
        <v>0</v>
      </c>
      <c r="M18" s="347">
        <f t="shared" si="3"/>
        <v>0</v>
      </c>
      <c r="N18" s="368">
        <v>0</v>
      </c>
      <c r="O18" s="368">
        <v>0</v>
      </c>
      <c r="P18" s="363">
        <f t="shared" si="4"/>
        <v>0</v>
      </c>
      <c r="Q18" s="366">
        <f>F18-P18</f>
        <v>0</v>
      </c>
      <c r="R18" s="366"/>
      <c r="S18" s="367"/>
      <c r="T18" s="367">
        <v>0</v>
      </c>
    </row>
    <row r="19" spans="1:20" x14ac:dyDescent="0.25">
      <c r="A19" s="119">
        <v>8</v>
      </c>
      <c r="B19" s="258" t="s">
        <v>338</v>
      </c>
      <c r="C19" s="368">
        <v>0</v>
      </c>
      <c r="D19" s="368">
        <v>0</v>
      </c>
      <c r="E19" s="369"/>
      <c r="F19" s="363">
        <f t="shared" si="0"/>
        <v>0</v>
      </c>
      <c r="G19" s="363">
        <f t="shared" si="6"/>
        <v>0</v>
      </c>
      <c r="H19" s="369"/>
      <c r="I19" s="372">
        <v>0</v>
      </c>
      <c r="J19" s="347">
        <v>0</v>
      </c>
      <c r="K19" s="347"/>
      <c r="L19" s="363">
        <f t="shared" si="2"/>
        <v>0</v>
      </c>
      <c r="M19" s="347">
        <f t="shared" si="3"/>
        <v>0</v>
      </c>
      <c r="N19" s="368">
        <v>0</v>
      </c>
      <c r="O19" s="368">
        <v>0</v>
      </c>
      <c r="P19" s="363">
        <f t="shared" si="4"/>
        <v>0</v>
      </c>
      <c r="Q19" s="366">
        <f t="shared" si="5"/>
        <v>0</v>
      </c>
      <c r="R19" s="366"/>
      <c r="S19" s="367"/>
      <c r="T19" s="367">
        <v>0</v>
      </c>
    </row>
    <row r="20" spans="1:20" x14ac:dyDescent="0.25">
      <c r="A20" s="119">
        <v>9</v>
      </c>
      <c r="B20" s="258" t="s">
        <v>339</v>
      </c>
      <c r="C20" s="368">
        <v>0</v>
      </c>
      <c r="D20" s="368">
        <v>0</v>
      </c>
      <c r="E20" s="369"/>
      <c r="F20" s="363">
        <f t="shared" si="0"/>
        <v>0</v>
      </c>
      <c r="G20" s="363">
        <f t="shared" si="6"/>
        <v>0</v>
      </c>
      <c r="H20" s="368"/>
      <c r="I20" s="372">
        <v>0</v>
      </c>
      <c r="J20" s="347">
        <v>0</v>
      </c>
      <c r="K20" s="347"/>
      <c r="L20" s="363">
        <f t="shared" si="2"/>
        <v>0</v>
      </c>
      <c r="M20" s="347">
        <f t="shared" si="3"/>
        <v>0</v>
      </c>
      <c r="N20" s="368">
        <v>0</v>
      </c>
      <c r="O20" s="368">
        <v>0</v>
      </c>
      <c r="P20" s="363">
        <f t="shared" si="4"/>
        <v>0</v>
      </c>
      <c r="Q20" s="366">
        <f t="shared" si="5"/>
        <v>0</v>
      </c>
      <c r="R20" s="366"/>
      <c r="S20" s="366"/>
      <c r="T20" s="367">
        <v>0</v>
      </c>
    </row>
    <row r="21" spans="1:20" x14ac:dyDescent="0.25">
      <c r="A21" s="119">
        <v>10</v>
      </c>
      <c r="B21" s="373" t="s">
        <v>340</v>
      </c>
      <c r="C21" s="368">
        <v>0</v>
      </c>
      <c r="D21" s="338">
        <v>0</v>
      </c>
      <c r="E21" s="338"/>
      <c r="F21" s="363">
        <f t="shared" si="0"/>
        <v>0</v>
      </c>
      <c r="G21" s="363">
        <f t="shared" si="6"/>
        <v>0</v>
      </c>
      <c r="H21" s="338"/>
      <c r="I21" s="372">
        <v>0</v>
      </c>
      <c r="J21" s="347">
        <v>0</v>
      </c>
      <c r="K21" s="347"/>
      <c r="L21" s="363">
        <f t="shared" ref="L21:L24" si="7">0.2*K21</f>
        <v>0</v>
      </c>
      <c r="M21" s="347">
        <f t="shared" si="3"/>
        <v>0</v>
      </c>
      <c r="N21" s="368">
        <v>0</v>
      </c>
      <c r="O21" s="347">
        <v>0</v>
      </c>
      <c r="P21" s="363">
        <f t="shared" si="4"/>
        <v>0</v>
      </c>
      <c r="Q21" s="366">
        <f t="shared" si="5"/>
        <v>0</v>
      </c>
      <c r="R21" s="366"/>
      <c r="S21" s="367"/>
      <c r="T21" s="367">
        <v>0</v>
      </c>
    </row>
    <row r="22" spans="1:20" x14ac:dyDescent="0.25">
      <c r="A22" s="119">
        <v>11</v>
      </c>
      <c r="B22" s="258" t="s">
        <v>438</v>
      </c>
      <c r="C22" s="347">
        <v>0</v>
      </c>
      <c r="D22" s="347">
        <v>0</v>
      </c>
      <c r="E22" s="347"/>
      <c r="F22" s="363">
        <f t="shared" si="0"/>
        <v>0</v>
      </c>
      <c r="G22" s="363">
        <f t="shared" si="6"/>
        <v>0</v>
      </c>
      <c r="H22" s="347"/>
      <c r="I22" s="372">
        <v>0</v>
      </c>
      <c r="J22" s="363">
        <v>0</v>
      </c>
      <c r="K22" s="347"/>
      <c r="L22" s="363">
        <f t="shared" si="7"/>
        <v>0</v>
      </c>
      <c r="M22" s="347">
        <f t="shared" si="3"/>
        <v>0</v>
      </c>
      <c r="N22" s="347">
        <v>0</v>
      </c>
      <c r="O22" s="347">
        <v>0</v>
      </c>
      <c r="P22" s="363">
        <f t="shared" si="4"/>
        <v>0</v>
      </c>
      <c r="Q22" s="366">
        <f t="shared" si="5"/>
        <v>0</v>
      </c>
      <c r="R22" s="366"/>
      <c r="S22" s="366"/>
      <c r="T22" s="367">
        <v>0</v>
      </c>
    </row>
    <row r="23" spans="1:20" x14ac:dyDescent="0.25">
      <c r="A23" s="119">
        <v>12</v>
      </c>
      <c r="B23" s="374" t="s">
        <v>341</v>
      </c>
      <c r="C23" s="347">
        <v>0</v>
      </c>
      <c r="D23" s="347">
        <v>0</v>
      </c>
      <c r="E23" s="347"/>
      <c r="F23" s="363">
        <f t="shared" si="0"/>
        <v>0</v>
      </c>
      <c r="G23" s="347">
        <f t="shared" si="6"/>
        <v>0</v>
      </c>
      <c r="H23" s="347"/>
      <c r="I23" s="372">
        <v>0</v>
      </c>
      <c r="J23" s="347">
        <v>0</v>
      </c>
      <c r="K23" s="347"/>
      <c r="L23" s="363">
        <f t="shared" si="7"/>
        <v>0</v>
      </c>
      <c r="M23" s="347">
        <f t="shared" si="3"/>
        <v>0</v>
      </c>
      <c r="N23" s="347">
        <v>0</v>
      </c>
      <c r="O23" s="347">
        <v>0</v>
      </c>
      <c r="P23" s="363">
        <f t="shared" si="4"/>
        <v>0</v>
      </c>
      <c r="Q23" s="366">
        <f t="shared" si="5"/>
        <v>0</v>
      </c>
      <c r="R23" s="366"/>
      <c r="S23" s="367"/>
      <c r="T23" s="367">
        <v>0</v>
      </c>
    </row>
    <row r="24" spans="1:20" x14ac:dyDescent="0.25">
      <c r="A24" s="119"/>
      <c r="B24" s="375"/>
      <c r="C24" s="347"/>
      <c r="D24" s="376"/>
      <c r="E24" s="347"/>
      <c r="F24" s="347"/>
      <c r="G24" s="347"/>
      <c r="H24" s="347"/>
      <c r="I24" s="347"/>
      <c r="J24" s="347"/>
      <c r="K24" s="347"/>
      <c r="L24" s="363">
        <f t="shared" si="7"/>
        <v>0</v>
      </c>
      <c r="M24" s="347"/>
      <c r="N24" s="347"/>
      <c r="O24" s="347"/>
      <c r="P24" s="363"/>
      <c r="Q24" s="377"/>
      <c r="R24" s="378"/>
      <c r="S24" s="378"/>
      <c r="T24" s="379"/>
    </row>
    <row r="25" spans="1:20" x14ac:dyDescent="0.25">
      <c r="A25" s="380"/>
      <c r="B25" s="381" t="s">
        <v>439</v>
      </c>
      <c r="C25" s="382">
        <f>SUM(C12:C24)</f>
        <v>0</v>
      </c>
      <c r="D25" s="382">
        <f t="shared" ref="D25:M25" si="8">SUM(D12:D24)</f>
        <v>0</v>
      </c>
      <c r="E25" s="382">
        <f t="shared" si="8"/>
        <v>0</v>
      </c>
      <c r="F25" s="382">
        <f t="shared" si="8"/>
        <v>0</v>
      </c>
      <c r="G25" s="382">
        <f t="shared" si="8"/>
        <v>0</v>
      </c>
      <c r="H25" s="382">
        <f t="shared" si="8"/>
        <v>0</v>
      </c>
      <c r="I25" s="382">
        <f t="shared" si="8"/>
        <v>0</v>
      </c>
      <c r="J25" s="382">
        <f t="shared" si="8"/>
        <v>0</v>
      </c>
      <c r="K25" s="382">
        <f t="shared" si="8"/>
        <v>0</v>
      </c>
      <c r="L25" s="382">
        <f t="shared" si="8"/>
        <v>0</v>
      </c>
      <c r="M25" s="382">
        <f t="shared" si="8"/>
        <v>0</v>
      </c>
      <c r="N25" s="382"/>
      <c r="O25" s="382"/>
      <c r="P25" s="382"/>
      <c r="Q25" s="382"/>
      <c r="R25" s="382">
        <f t="shared" ref="R25" si="9">SUM(R12:R24)</f>
        <v>0</v>
      </c>
      <c r="S25" s="382">
        <f>SUM(S12:S24)</f>
        <v>0</v>
      </c>
      <c r="T25" s="382">
        <f>SUM(T12:T24)</f>
        <v>0</v>
      </c>
    </row>
    <row r="26" spans="1:20" x14ac:dyDescent="0.25">
      <c r="B26" s="383"/>
      <c r="C26" s="383"/>
      <c r="D26" s="383"/>
      <c r="E26" s="384">
        <f>C25+E25</f>
        <v>0</v>
      </c>
      <c r="F26" s="383"/>
      <c r="G26" s="383"/>
      <c r="H26" s="383"/>
      <c r="I26" s="383"/>
      <c r="J26" s="383"/>
      <c r="K26" s="384">
        <f>K25+H25</f>
        <v>0</v>
      </c>
      <c r="L26" s="383"/>
      <c r="M26" s="383"/>
      <c r="N26" s="383"/>
      <c r="O26" s="383"/>
      <c r="P26" s="383"/>
      <c r="Q26" s="383"/>
      <c r="R26" s="383" t="e">
        <f>R25/G25</f>
        <v>#DIV/0!</v>
      </c>
      <c r="S26" s="383"/>
      <c r="T26" s="383"/>
    </row>
  </sheetData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sqref="A1:I52"/>
    </sheetView>
  </sheetViews>
  <sheetFormatPr defaultRowHeight="15" x14ac:dyDescent="0.25"/>
  <cols>
    <col min="1" max="1" width="4.42578125" customWidth="1"/>
    <col min="2" max="2" width="35.140625" customWidth="1"/>
    <col min="3" max="3" width="6.28515625" customWidth="1"/>
  </cols>
  <sheetData>
    <row r="1" spans="1:9" x14ac:dyDescent="0.25">
      <c r="A1" s="277" t="s">
        <v>445</v>
      </c>
      <c r="B1" s="277"/>
      <c r="C1" s="277"/>
      <c r="D1" s="277"/>
      <c r="E1" s="277"/>
      <c r="F1" s="277"/>
    </row>
    <row r="2" spans="1:9" ht="15.75" thickBot="1" x14ac:dyDescent="0.3">
      <c r="A2" s="277" t="s">
        <v>343</v>
      </c>
      <c r="C2" s="277"/>
      <c r="D2" s="277"/>
      <c r="E2" s="277"/>
      <c r="F2" s="277"/>
    </row>
    <row r="3" spans="1:9" x14ac:dyDescent="0.25">
      <c r="A3" s="278" t="s">
        <v>344</v>
      </c>
      <c r="B3" s="278" t="s">
        <v>345</v>
      </c>
      <c r="C3" s="279" t="s">
        <v>346</v>
      </c>
      <c r="D3" s="279" t="s">
        <v>347</v>
      </c>
      <c r="E3" s="280" t="s">
        <v>348</v>
      </c>
      <c r="F3" s="281" t="s">
        <v>342</v>
      </c>
    </row>
    <row r="4" spans="1:9" x14ac:dyDescent="0.25">
      <c r="A4" s="282"/>
      <c r="B4" s="282"/>
      <c r="C4" s="283">
        <v>2013</v>
      </c>
      <c r="D4" s="283">
        <v>2013</v>
      </c>
      <c r="E4" s="283">
        <v>2013</v>
      </c>
      <c r="F4" s="283">
        <v>2013</v>
      </c>
      <c r="G4" s="284" t="s">
        <v>349</v>
      </c>
      <c r="H4" s="285"/>
      <c r="I4" s="286"/>
    </row>
    <row r="5" spans="1:9" x14ac:dyDescent="0.25">
      <c r="A5" s="287">
        <v>1</v>
      </c>
      <c r="B5" s="288" t="s">
        <v>350</v>
      </c>
      <c r="C5" s="289">
        <f>C6+C7</f>
        <v>0</v>
      </c>
      <c r="D5" s="290">
        <f>D6+D7</f>
        <v>0</v>
      </c>
      <c r="E5" s="290">
        <f>E6+E7</f>
        <v>0</v>
      </c>
      <c r="F5" s="290">
        <f>F6+F7</f>
        <v>0</v>
      </c>
      <c r="G5" s="291"/>
      <c r="H5" s="291" t="s">
        <v>351</v>
      </c>
      <c r="I5" s="292"/>
    </row>
    <row r="6" spans="1:9" x14ac:dyDescent="0.25">
      <c r="A6" s="191"/>
      <c r="B6" s="191" t="s">
        <v>352</v>
      </c>
      <c r="C6" s="293"/>
      <c r="D6" s="293"/>
      <c r="E6" s="293"/>
      <c r="F6" s="191">
        <v>0</v>
      </c>
      <c r="G6" s="119"/>
      <c r="H6" s="294" t="s">
        <v>353</v>
      </c>
      <c r="I6" s="294">
        <v>0</v>
      </c>
    </row>
    <row r="7" spans="1:9" x14ac:dyDescent="0.25">
      <c r="A7" s="191"/>
      <c r="B7" s="191" t="s">
        <v>354</v>
      </c>
      <c r="C7" s="293"/>
      <c r="D7" s="293"/>
      <c r="E7" s="293"/>
      <c r="F7" s="191">
        <v>0</v>
      </c>
      <c r="G7" s="119"/>
      <c r="H7" s="119" t="s">
        <v>355</v>
      </c>
      <c r="I7" s="295"/>
    </row>
    <row r="8" spans="1:9" x14ac:dyDescent="0.25">
      <c r="A8" s="296">
        <v>2</v>
      </c>
      <c r="B8" s="297" t="s">
        <v>356</v>
      </c>
      <c r="C8" s="298">
        <f>C9+C10</f>
        <v>0</v>
      </c>
      <c r="D8" s="298">
        <f>D9+D10</f>
        <v>0</v>
      </c>
      <c r="E8" s="298">
        <f>E9+E10</f>
        <v>0</v>
      </c>
      <c r="F8" s="298">
        <f>F9+F10</f>
        <v>0</v>
      </c>
      <c r="G8" s="119"/>
      <c r="H8" s="119" t="s">
        <v>357</v>
      </c>
      <c r="I8" s="295"/>
    </row>
    <row r="9" spans="1:9" x14ac:dyDescent="0.25">
      <c r="A9" s="299" t="s">
        <v>127</v>
      </c>
      <c r="B9" s="191" t="s">
        <v>358</v>
      </c>
      <c r="C9" s="293"/>
      <c r="D9" s="16"/>
      <c r="E9" s="119">
        <f>G9-E19</f>
        <v>0</v>
      </c>
      <c r="F9" s="160"/>
      <c r="G9" s="119">
        <f>I11</f>
        <v>0</v>
      </c>
      <c r="H9" s="119" t="s">
        <v>359</v>
      </c>
      <c r="I9" s="119">
        <v>0</v>
      </c>
    </row>
    <row r="10" spans="1:9" x14ac:dyDescent="0.25">
      <c r="A10" s="299" t="s">
        <v>128</v>
      </c>
      <c r="B10" s="191" t="s">
        <v>360</v>
      </c>
      <c r="C10" s="16">
        <v>0</v>
      </c>
      <c r="D10" s="16"/>
      <c r="E10" s="295"/>
      <c r="F10" s="119"/>
      <c r="G10" s="119">
        <f>G9-D19</f>
        <v>0</v>
      </c>
      <c r="H10" s="300" t="s">
        <v>361</v>
      </c>
      <c r="I10" s="300">
        <f>I7+I8+I9</f>
        <v>0</v>
      </c>
    </row>
    <row r="11" spans="1:9" x14ac:dyDescent="0.25">
      <c r="A11" s="299" t="s">
        <v>129</v>
      </c>
      <c r="B11" s="191" t="s">
        <v>362</v>
      </c>
      <c r="C11" s="16">
        <v>0</v>
      </c>
      <c r="D11" s="16"/>
      <c r="E11" s="119"/>
      <c r="F11" s="119"/>
      <c r="G11" s="119"/>
      <c r="H11" s="301" t="s">
        <v>363</v>
      </c>
      <c r="I11" s="301">
        <f>I10+I6</f>
        <v>0</v>
      </c>
    </row>
    <row r="12" spans="1:9" x14ac:dyDescent="0.25">
      <c r="A12" s="191"/>
      <c r="B12" s="302" t="s">
        <v>364</v>
      </c>
      <c r="C12" s="303">
        <f>C8-C11</f>
        <v>0</v>
      </c>
      <c r="D12" s="303">
        <f>D8-D11</f>
        <v>0</v>
      </c>
      <c r="E12" s="303">
        <f>E8-E11</f>
        <v>0</v>
      </c>
      <c r="F12" s="303">
        <f>F8-F11</f>
        <v>0</v>
      </c>
      <c r="G12" s="119"/>
      <c r="H12" s="119"/>
      <c r="I12" s="119"/>
    </row>
    <row r="13" spans="1:9" x14ac:dyDescent="0.25">
      <c r="A13" s="304">
        <v>1</v>
      </c>
      <c r="B13" s="16" t="s">
        <v>365</v>
      </c>
      <c r="C13" s="16">
        <v>0</v>
      </c>
      <c r="D13" s="16"/>
      <c r="E13" s="16"/>
      <c r="F13" s="16"/>
      <c r="G13" s="119"/>
      <c r="H13" s="119"/>
      <c r="I13" s="119"/>
    </row>
    <row r="14" spans="1:9" x14ac:dyDescent="0.25">
      <c r="A14" s="304">
        <v>2</v>
      </c>
      <c r="B14" s="16" t="s">
        <v>366</v>
      </c>
      <c r="C14" s="16">
        <v>0</v>
      </c>
      <c r="D14" s="16"/>
      <c r="E14" s="119"/>
      <c r="F14" s="119"/>
      <c r="G14" s="119"/>
      <c r="H14" s="119"/>
      <c r="I14" s="119"/>
    </row>
    <row r="15" spans="1:9" x14ac:dyDescent="0.25">
      <c r="A15" s="304" t="s">
        <v>26</v>
      </c>
      <c r="B15" s="302" t="s">
        <v>367</v>
      </c>
      <c r="C15" s="303">
        <f>C12+C13-C14</f>
        <v>0</v>
      </c>
      <c r="D15" s="303">
        <f>D12+D13-D14</f>
        <v>0</v>
      </c>
      <c r="E15" s="303">
        <f>E12+E13-E14</f>
        <v>0</v>
      </c>
      <c r="F15" s="303">
        <f>F12+F13-F14</f>
        <v>0</v>
      </c>
    </row>
    <row r="16" spans="1:9" x14ac:dyDescent="0.25">
      <c r="A16" s="191"/>
      <c r="B16" s="302" t="s">
        <v>368</v>
      </c>
      <c r="C16" s="191"/>
      <c r="D16" s="191"/>
      <c r="E16" s="119"/>
      <c r="F16" s="119"/>
    </row>
    <row r="17" spans="1:6" x14ac:dyDescent="0.25">
      <c r="A17" s="191">
        <v>1</v>
      </c>
      <c r="B17" s="16" t="s">
        <v>369</v>
      </c>
      <c r="C17" s="303">
        <f>C15</f>
        <v>0</v>
      </c>
      <c r="D17" s="303">
        <f>D15</f>
        <v>0</v>
      </c>
      <c r="E17" s="303">
        <f>E15</f>
        <v>0</v>
      </c>
      <c r="F17" s="303">
        <f>F15</f>
        <v>0</v>
      </c>
    </row>
    <row r="18" spans="1:6" x14ac:dyDescent="0.25">
      <c r="A18" s="191"/>
      <c r="B18" s="16"/>
      <c r="C18" s="16"/>
      <c r="D18" s="16"/>
      <c r="E18" s="119"/>
      <c r="F18" s="119"/>
    </row>
    <row r="19" spans="1:6" x14ac:dyDescent="0.25">
      <c r="A19" s="191">
        <v>2</v>
      </c>
      <c r="B19" s="302" t="s">
        <v>370</v>
      </c>
      <c r="C19" s="288">
        <f>C20+C21+C22+C23+C24+C25+C26</f>
        <v>0</v>
      </c>
      <c r="D19" s="288">
        <f t="shared" ref="D19:F19" si="0">D20+D21+D22+D23+D24+D25+D26</f>
        <v>0</v>
      </c>
      <c r="E19" s="288">
        <f>E20+E21+E22+E23+E24+E25+E26</f>
        <v>0</v>
      </c>
      <c r="F19" s="288">
        <f t="shared" si="0"/>
        <v>0</v>
      </c>
    </row>
    <row r="20" spans="1:6" x14ac:dyDescent="0.25">
      <c r="A20" s="119">
        <v>1</v>
      </c>
      <c r="B20" s="119" t="s">
        <v>371</v>
      </c>
      <c r="C20" s="16">
        <v>0</v>
      </c>
      <c r="D20" s="16"/>
      <c r="E20" s="119"/>
      <c r="F20" s="119"/>
    </row>
    <row r="21" spans="1:6" x14ac:dyDescent="0.25">
      <c r="A21" s="119">
        <v>2</v>
      </c>
      <c r="B21" s="119" t="s">
        <v>372</v>
      </c>
      <c r="C21" s="16">
        <v>0</v>
      </c>
      <c r="D21" s="16"/>
      <c r="E21" s="119"/>
      <c r="F21" s="119"/>
    </row>
    <row r="22" spans="1:6" x14ac:dyDescent="0.25">
      <c r="A22" s="119">
        <v>3</v>
      </c>
      <c r="B22" s="119" t="s">
        <v>373</v>
      </c>
      <c r="C22" s="16">
        <v>0</v>
      </c>
      <c r="D22" s="16"/>
      <c r="E22" s="119"/>
      <c r="F22" s="119"/>
    </row>
    <row r="23" spans="1:6" x14ac:dyDescent="0.25">
      <c r="A23" s="191">
        <v>4</v>
      </c>
      <c r="B23" s="16" t="s">
        <v>374</v>
      </c>
      <c r="C23" s="16">
        <v>0</v>
      </c>
      <c r="D23" s="16"/>
      <c r="E23" s="119"/>
      <c r="F23" s="119"/>
    </row>
    <row r="24" spans="1:6" x14ac:dyDescent="0.25">
      <c r="A24" s="191"/>
      <c r="B24" s="16"/>
      <c r="C24" s="16">
        <v>0</v>
      </c>
      <c r="D24" s="16"/>
      <c r="E24" s="119"/>
      <c r="F24" s="119"/>
    </row>
    <row r="25" spans="1:6" x14ac:dyDescent="0.25">
      <c r="A25" s="191"/>
      <c r="B25" s="16"/>
      <c r="C25" s="16">
        <v>0</v>
      </c>
      <c r="D25" s="16"/>
      <c r="E25" s="119"/>
      <c r="F25" s="119"/>
    </row>
    <row r="26" spans="1:6" x14ac:dyDescent="0.25">
      <c r="A26" s="191"/>
      <c r="B26" s="16"/>
      <c r="C26" s="16">
        <v>0</v>
      </c>
      <c r="D26" s="16"/>
      <c r="E26" s="119"/>
      <c r="F26" s="119"/>
    </row>
    <row r="27" spans="1:6" x14ac:dyDescent="0.25">
      <c r="A27" s="191">
        <v>3</v>
      </c>
      <c r="B27" s="302" t="s">
        <v>375</v>
      </c>
      <c r="C27" s="303">
        <f>C28+C29</f>
        <v>0</v>
      </c>
      <c r="D27" s="305">
        <f>D28+D29</f>
        <v>0</v>
      </c>
      <c r="E27" s="303">
        <f>E28+E29</f>
        <v>0</v>
      </c>
      <c r="F27" s="303">
        <f>F28+F29</f>
        <v>632287</v>
      </c>
    </row>
    <row r="28" spans="1:6" x14ac:dyDescent="0.25">
      <c r="A28" s="191" t="s">
        <v>127</v>
      </c>
      <c r="B28" s="16" t="s">
        <v>376</v>
      </c>
      <c r="C28" s="16"/>
      <c r="D28" s="16"/>
      <c r="E28" s="119"/>
      <c r="F28" s="119">
        <v>534541</v>
      </c>
    </row>
    <row r="29" spans="1:6" x14ac:dyDescent="0.25">
      <c r="A29" s="191" t="s">
        <v>128</v>
      </c>
      <c r="B29" s="16" t="s">
        <v>377</v>
      </c>
      <c r="C29" s="16"/>
      <c r="D29" s="274"/>
      <c r="E29" s="295"/>
      <c r="F29" s="119">
        <v>97746</v>
      </c>
    </row>
    <row r="30" spans="1:6" x14ac:dyDescent="0.25">
      <c r="A30" s="191"/>
      <c r="B30" s="16"/>
      <c r="C30" s="16"/>
      <c r="D30" s="16"/>
      <c r="E30" s="119"/>
      <c r="F30" s="119"/>
    </row>
    <row r="31" spans="1:6" x14ac:dyDescent="0.25">
      <c r="A31" s="191">
        <v>4</v>
      </c>
      <c r="B31" s="302" t="s">
        <v>378</v>
      </c>
      <c r="C31" s="303">
        <f>C32+C33+C34</f>
        <v>0</v>
      </c>
      <c r="D31" s="303">
        <f t="shared" ref="D31:F31" si="1">D32+D33+D34</f>
        <v>0</v>
      </c>
      <c r="E31" s="303">
        <f t="shared" si="1"/>
        <v>0</v>
      </c>
      <c r="F31" s="303">
        <f t="shared" si="1"/>
        <v>0</v>
      </c>
    </row>
    <row r="32" spans="1:6" x14ac:dyDescent="0.25">
      <c r="A32" s="191"/>
      <c r="B32" s="16" t="s">
        <v>379</v>
      </c>
      <c r="C32" s="16">
        <v>0</v>
      </c>
      <c r="D32" s="16"/>
      <c r="E32" s="119"/>
      <c r="F32" s="119"/>
    </row>
    <row r="33" spans="1:6" x14ac:dyDescent="0.25">
      <c r="A33" s="191"/>
      <c r="B33" s="16" t="s">
        <v>380</v>
      </c>
      <c r="C33" s="16"/>
      <c r="D33" s="16"/>
      <c r="E33" s="119"/>
      <c r="F33" s="119"/>
    </row>
    <row r="34" spans="1:6" x14ac:dyDescent="0.25">
      <c r="A34" s="191"/>
      <c r="B34" s="16" t="s">
        <v>381</v>
      </c>
      <c r="C34" s="16"/>
      <c r="D34" s="16"/>
      <c r="E34" s="119"/>
      <c r="F34" s="119"/>
    </row>
    <row r="35" spans="1:6" x14ac:dyDescent="0.25">
      <c r="A35" s="191">
        <v>5</v>
      </c>
      <c r="B35" s="302" t="s">
        <v>382</v>
      </c>
      <c r="C35" s="303">
        <f>C36+C37+C38+C39</f>
        <v>0</v>
      </c>
      <c r="D35" s="303">
        <f>D36+D37+D38+D39</f>
        <v>0</v>
      </c>
      <c r="E35" s="303">
        <f>E36+E37+E38+E39</f>
        <v>0</v>
      </c>
      <c r="F35" s="303">
        <f>F36+F37+F38+F39</f>
        <v>0</v>
      </c>
    </row>
    <row r="36" spans="1:6" x14ac:dyDescent="0.25">
      <c r="A36" s="191" t="s">
        <v>127</v>
      </c>
      <c r="B36" s="16" t="s">
        <v>383</v>
      </c>
      <c r="C36" s="16"/>
      <c r="D36" s="16"/>
      <c r="E36" s="119"/>
      <c r="F36" s="119"/>
    </row>
    <row r="37" spans="1:6" x14ac:dyDescent="0.25">
      <c r="A37" s="191" t="s">
        <v>128</v>
      </c>
      <c r="B37" s="16" t="s">
        <v>384</v>
      </c>
      <c r="C37" s="16">
        <v>0</v>
      </c>
      <c r="D37" s="16"/>
      <c r="E37" s="119"/>
      <c r="F37" s="119"/>
    </row>
    <row r="38" spans="1:6" x14ac:dyDescent="0.25">
      <c r="A38" s="191" t="s">
        <v>129</v>
      </c>
      <c r="B38" s="16" t="s">
        <v>385</v>
      </c>
      <c r="C38" s="16"/>
      <c r="D38" s="16"/>
      <c r="E38" s="295"/>
      <c r="F38" s="119"/>
    </row>
    <row r="39" spans="1:6" x14ac:dyDescent="0.25">
      <c r="A39" s="191" t="s">
        <v>130</v>
      </c>
      <c r="B39" s="16" t="s">
        <v>386</v>
      </c>
      <c r="C39" s="16"/>
      <c r="D39" s="16"/>
      <c r="E39" s="295"/>
      <c r="F39" s="119"/>
    </row>
    <row r="40" spans="1:6" x14ac:dyDescent="0.25">
      <c r="A40" s="191">
        <v>6</v>
      </c>
      <c r="B40" s="302" t="s">
        <v>387</v>
      </c>
      <c r="C40" s="303">
        <f>C41+C42</f>
        <v>0</v>
      </c>
      <c r="D40" s="303">
        <f>D41+D42</f>
        <v>0</v>
      </c>
      <c r="E40" s="303">
        <f>E41+E42</f>
        <v>0</v>
      </c>
      <c r="F40" s="303">
        <f>F41+F42</f>
        <v>0</v>
      </c>
    </row>
    <row r="41" spans="1:6" x14ac:dyDescent="0.25">
      <c r="A41" s="191" t="s">
        <v>127</v>
      </c>
      <c r="B41" s="16" t="s">
        <v>388</v>
      </c>
      <c r="C41" s="16"/>
      <c r="D41" s="16"/>
      <c r="E41" s="119"/>
      <c r="F41" s="119"/>
    </row>
    <row r="42" spans="1:6" x14ac:dyDescent="0.25">
      <c r="A42" s="191"/>
      <c r="B42" s="16" t="s">
        <v>389</v>
      </c>
      <c r="C42" s="16"/>
      <c r="D42" s="16"/>
      <c r="E42" s="121"/>
      <c r="F42" s="119"/>
    </row>
    <row r="43" spans="1:6" x14ac:dyDescent="0.25">
      <c r="A43" s="191">
        <v>7</v>
      </c>
      <c r="B43" s="302" t="s">
        <v>390</v>
      </c>
      <c r="C43" s="306">
        <f>C40+C35+C31+C27+C19+C15</f>
        <v>0</v>
      </c>
      <c r="D43" s="306">
        <f>D40+D35+D31+D27+D19+D15</f>
        <v>0</v>
      </c>
      <c r="E43" s="306">
        <f>E40+E35+E31+E27+E19+E15</f>
        <v>0</v>
      </c>
      <c r="F43" s="306">
        <f>F40+F35+F31+F27+F19+F15</f>
        <v>632287</v>
      </c>
    </row>
    <row r="44" spans="1:6" x14ac:dyDescent="0.25">
      <c r="A44" s="191" t="s">
        <v>127</v>
      </c>
      <c r="B44" s="16" t="s">
        <v>391</v>
      </c>
      <c r="C44" s="307">
        <f>C5-C43</f>
        <v>0</v>
      </c>
      <c r="D44" s="307">
        <f>D5-D43</f>
        <v>0</v>
      </c>
      <c r="E44" s="308">
        <f>E5-E43</f>
        <v>0</v>
      </c>
      <c r="F44" s="307">
        <f>F5-F43</f>
        <v>-632287</v>
      </c>
    </row>
    <row r="45" spans="1:6" x14ac:dyDescent="0.25">
      <c r="A45" s="191" t="s">
        <v>392</v>
      </c>
      <c r="B45" s="16" t="s">
        <v>393</v>
      </c>
      <c r="C45" s="309">
        <f>C44*10%</f>
        <v>0</v>
      </c>
      <c r="D45" s="309">
        <f>D44*10%</f>
        <v>0</v>
      </c>
      <c r="E45" s="309">
        <f>E44*10%</f>
        <v>0</v>
      </c>
      <c r="F45" s="309">
        <f>F44*10%</f>
        <v>-63228.700000000004</v>
      </c>
    </row>
    <row r="46" spans="1:6" x14ac:dyDescent="0.25">
      <c r="A46" s="191" t="s">
        <v>394</v>
      </c>
      <c r="B46" s="16" t="s">
        <v>395</v>
      </c>
      <c r="C46" s="308">
        <f>C44-C45</f>
        <v>0</v>
      </c>
      <c r="D46" s="308">
        <f>D44-D45</f>
        <v>0</v>
      </c>
      <c r="E46" s="308">
        <f>E44-E45</f>
        <v>0</v>
      </c>
      <c r="F46" s="308">
        <f>F44-F45</f>
        <v>-569058.30000000005</v>
      </c>
    </row>
    <row r="47" spans="1:6" x14ac:dyDescent="0.25">
      <c r="A47" s="191" t="s">
        <v>396</v>
      </c>
      <c r="B47" s="16" t="s">
        <v>397</v>
      </c>
      <c r="C47" s="310"/>
      <c r="D47" s="310"/>
      <c r="E47" s="310"/>
      <c r="F47" s="310"/>
    </row>
    <row r="48" spans="1:6" x14ac:dyDescent="0.25">
      <c r="A48" s="160" t="s">
        <v>398</v>
      </c>
      <c r="B48" s="119" t="s">
        <v>399</v>
      </c>
      <c r="C48" s="308">
        <f>C46-C47</f>
        <v>0</v>
      </c>
      <c r="D48" s="308">
        <f>D46-D47</f>
        <v>0</v>
      </c>
      <c r="E48" s="308">
        <f>E46-E47</f>
        <v>0</v>
      </c>
      <c r="F48" s="308">
        <f>F46-F47</f>
        <v>-569058.30000000005</v>
      </c>
    </row>
    <row r="49" spans="1:6" x14ac:dyDescent="0.25">
      <c r="A49" s="119"/>
      <c r="B49" s="311" t="s">
        <v>400</v>
      </c>
      <c r="C49" s="312"/>
      <c r="D49" s="312">
        <f>[1]TFITMI2012!F24</f>
        <v>0</v>
      </c>
      <c r="E49" s="312">
        <f>C49</f>
        <v>0</v>
      </c>
      <c r="F49" s="312"/>
    </row>
    <row r="50" spans="1:6" x14ac:dyDescent="0.25">
      <c r="A50" s="119"/>
      <c r="B50" s="311" t="s">
        <v>401</v>
      </c>
      <c r="C50" s="313">
        <f>C49-C45</f>
        <v>0</v>
      </c>
      <c r="D50" s="313">
        <f>D49-D45</f>
        <v>0</v>
      </c>
      <c r="E50" s="313">
        <f>E49-E45</f>
        <v>0</v>
      </c>
      <c r="F50" s="313">
        <f>F49-F45</f>
        <v>63228.700000000004</v>
      </c>
    </row>
    <row r="51" spans="1:6" x14ac:dyDescent="0.25">
      <c r="A51" s="160"/>
      <c r="B51" s="160" t="s">
        <v>402</v>
      </c>
      <c r="C51" s="314" t="e">
        <f>C44/C5</f>
        <v>#DIV/0!</v>
      </c>
      <c r="D51" s="314" t="e">
        <f>D44/D5</f>
        <v>#DIV/0!</v>
      </c>
      <c r="E51" s="314" t="e">
        <f>E44/E5</f>
        <v>#DIV/0!</v>
      </c>
      <c r="F51" s="314" t="e">
        <f>F44/F5</f>
        <v>#DIV/0!</v>
      </c>
    </row>
  </sheetData>
  <pageMargins left="0.7" right="0.7" top="0.75" bottom="0.75" header="0.3" footer="0.3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9" workbookViewId="0">
      <selection sqref="A1:G46"/>
    </sheetView>
  </sheetViews>
  <sheetFormatPr defaultRowHeight="15" x14ac:dyDescent="0.2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1.42578125" customWidth="1"/>
    <col min="7" max="7" width="10.85546875" customWidth="1"/>
  </cols>
  <sheetData>
    <row r="1" spans="1:7" ht="15.75" x14ac:dyDescent="0.25">
      <c r="A1" s="427" t="s">
        <v>450</v>
      </c>
      <c r="B1" s="427"/>
      <c r="C1" s="427"/>
      <c r="D1" s="427"/>
      <c r="E1" s="427"/>
      <c r="F1" s="427"/>
      <c r="G1" s="427"/>
    </row>
    <row r="2" spans="1:7" ht="15.75" x14ac:dyDescent="0.25">
      <c r="A2" s="414" t="s">
        <v>467</v>
      </c>
      <c r="B2" s="415"/>
      <c r="C2" s="415"/>
      <c r="D2" s="415"/>
      <c r="E2" s="20"/>
      <c r="F2" s="21">
        <v>2013</v>
      </c>
      <c r="G2" s="21">
        <v>2012</v>
      </c>
    </row>
    <row r="3" spans="1:7" x14ac:dyDescent="0.25">
      <c r="A3" s="428" t="s">
        <v>20</v>
      </c>
      <c r="B3" s="430" t="s">
        <v>21</v>
      </c>
      <c r="C3" s="431"/>
      <c r="D3" s="432"/>
      <c r="E3" s="428" t="s">
        <v>22</v>
      </c>
      <c r="F3" s="22" t="s">
        <v>23</v>
      </c>
      <c r="G3" s="22" t="s">
        <v>23</v>
      </c>
    </row>
    <row r="4" spans="1:7" x14ac:dyDescent="0.25">
      <c r="A4" s="429"/>
      <c r="B4" s="433"/>
      <c r="C4" s="434"/>
      <c r="D4" s="435"/>
      <c r="E4" s="429"/>
      <c r="F4" s="24" t="s">
        <v>24</v>
      </c>
      <c r="G4" s="25" t="s">
        <v>25</v>
      </c>
    </row>
    <row r="5" spans="1:7" x14ac:dyDescent="0.25">
      <c r="A5" s="26" t="s">
        <v>26</v>
      </c>
      <c r="B5" s="424" t="s">
        <v>27</v>
      </c>
      <c r="C5" s="425"/>
      <c r="D5" s="426"/>
      <c r="E5" s="27"/>
      <c r="F5" s="28"/>
      <c r="G5" s="28"/>
    </row>
    <row r="6" spans="1:7" x14ac:dyDescent="0.25">
      <c r="A6" s="29"/>
      <c r="B6" s="30">
        <v>1</v>
      </c>
      <c r="C6" s="31" t="s">
        <v>28</v>
      </c>
      <c r="D6" s="32"/>
      <c r="E6" s="33"/>
      <c r="F6" s="28">
        <f>F7+F8</f>
        <v>0</v>
      </c>
      <c r="G6" s="28">
        <f>G7+G8</f>
        <v>0</v>
      </c>
    </row>
    <row r="7" spans="1:7" x14ac:dyDescent="0.25">
      <c r="A7" s="29"/>
      <c r="B7" s="30"/>
      <c r="C7" s="34" t="s">
        <v>29</v>
      </c>
      <c r="D7" s="35" t="s">
        <v>30</v>
      </c>
      <c r="E7" s="33"/>
      <c r="F7" s="36"/>
      <c r="G7" s="36"/>
    </row>
    <row r="8" spans="1:7" x14ac:dyDescent="0.25">
      <c r="A8" s="29"/>
      <c r="B8" s="30"/>
      <c r="C8" s="34" t="s">
        <v>29</v>
      </c>
      <c r="D8" s="35" t="s">
        <v>31</v>
      </c>
      <c r="E8" s="33"/>
      <c r="F8" s="36">
        <v>0</v>
      </c>
      <c r="G8" s="36">
        <v>0</v>
      </c>
    </row>
    <row r="9" spans="1:7" x14ac:dyDescent="0.25">
      <c r="A9" s="29"/>
      <c r="B9" s="30">
        <v>2</v>
      </c>
      <c r="C9" s="31" t="s">
        <v>32</v>
      </c>
      <c r="D9" s="32"/>
      <c r="E9" s="33"/>
      <c r="F9" s="28"/>
      <c r="G9" s="28"/>
    </row>
    <row r="10" spans="1:7" x14ac:dyDescent="0.25">
      <c r="A10" s="29"/>
      <c r="B10" s="30">
        <v>3</v>
      </c>
      <c r="C10" s="31" t="s">
        <v>33</v>
      </c>
      <c r="D10" s="32"/>
      <c r="E10" s="33"/>
      <c r="F10" s="28">
        <f>F11+F12+F13+F14+F15+F16+F17</f>
        <v>0</v>
      </c>
      <c r="G10" s="28">
        <f>G11+G12+G13+G14+G15+G16+G17</f>
        <v>0</v>
      </c>
    </row>
    <row r="11" spans="1:7" x14ac:dyDescent="0.25">
      <c r="A11" s="29"/>
      <c r="B11" s="37"/>
      <c r="C11" s="34" t="s">
        <v>29</v>
      </c>
      <c r="D11" s="35" t="s">
        <v>34</v>
      </c>
      <c r="E11" s="33"/>
      <c r="F11" s="36"/>
      <c r="G11" s="36"/>
    </row>
    <row r="12" spans="1:7" x14ac:dyDescent="0.25">
      <c r="A12" s="29"/>
      <c r="B12" s="37"/>
      <c r="C12" s="34" t="s">
        <v>29</v>
      </c>
      <c r="D12" s="35" t="s">
        <v>35</v>
      </c>
      <c r="E12" s="33"/>
      <c r="F12" s="36"/>
      <c r="G12" s="36"/>
    </row>
    <row r="13" spans="1:7" x14ac:dyDescent="0.25">
      <c r="A13" s="29"/>
      <c r="B13" s="37"/>
      <c r="C13" s="34" t="s">
        <v>29</v>
      </c>
      <c r="D13" s="35" t="s">
        <v>36</v>
      </c>
      <c r="E13" s="33"/>
      <c r="F13" s="36">
        <v>0</v>
      </c>
      <c r="G13" s="36">
        <v>0</v>
      </c>
    </row>
    <row r="14" spans="1:7" x14ac:dyDescent="0.25">
      <c r="A14" s="29"/>
      <c r="B14" s="37"/>
      <c r="C14" s="34" t="s">
        <v>29</v>
      </c>
      <c r="D14" s="35" t="s">
        <v>37</v>
      </c>
      <c r="E14" s="33"/>
      <c r="F14" s="36">
        <v>0</v>
      </c>
      <c r="G14" s="36">
        <v>0</v>
      </c>
    </row>
    <row r="15" spans="1:7" x14ac:dyDescent="0.25">
      <c r="A15" s="29"/>
      <c r="B15" s="37"/>
      <c r="C15" s="34" t="s">
        <v>29</v>
      </c>
      <c r="D15" s="35" t="s">
        <v>38</v>
      </c>
      <c r="E15" s="33"/>
      <c r="F15" s="36">
        <v>0</v>
      </c>
      <c r="G15" s="36"/>
    </row>
    <row r="16" spans="1:7" x14ac:dyDescent="0.25">
      <c r="A16" s="29"/>
      <c r="B16" s="37"/>
      <c r="C16" s="34" t="s">
        <v>29</v>
      </c>
      <c r="D16" s="35"/>
      <c r="E16" s="33"/>
      <c r="F16" s="36"/>
      <c r="G16" s="36"/>
    </row>
    <row r="17" spans="1:7" x14ac:dyDescent="0.25">
      <c r="A17" s="29"/>
      <c r="B17" s="37"/>
      <c r="C17" s="34" t="s">
        <v>29</v>
      </c>
      <c r="D17" s="35"/>
      <c r="E17" s="33"/>
      <c r="F17" s="36"/>
      <c r="G17" s="36"/>
    </row>
    <row r="18" spans="1:7" x14ac:dyDescent="0.25">
      <c r="A18" s="29"/>
      <c r="B18" s="30">
        <v>4</v>
      </c>
      <c r="C18" s="31" t="s">
        <v>39</v>
      </c>
      <c r="D18" s="32"/>
      <c r="E18" s="33"/>
      <c r="F18" s="28">
        <f>F19+F20+F21+F22+F23+F24</f>
        <v>0</v>
      </c>
      <c r="G18" s="28">
        <f>G19+G20+G21+G22+G23+G24</f>
        <v>0</v>
      </c>
    </row>
    <row r="19" spans="1:7" x14ac:dyDescent="0.25">
      <c r="A19" s="29"/>
      <c r="B19" s="37"/>
      <c r="C19" s="34" t="s">
        <v>29</v>
      </c>
      <c r="D19" s="35" t="s">
        <v>40</v>
      </c>
      <c r="E19" s="33"/>
      <c r="F19" s="36"/>
      <c r="G19" s="36"/>
    </row>
    <row r="20" spans="1:7" x14ac:dyDescent="0.25">
      <c r="A20" s="29"/>
      <c r="B20" s="37"/>
      <c r="C20" s="34" t="s">
        <v>29</v>
      </c>
      <c r="D20" s="35" t="s">
        <v>41</v>
      </c>
      <c r="E20" s="33"/>
      <c r="F20" s="36"/>
      <c r="G20" s="36"/>
    </row>
    <row r="21" spans="1:7" x14ac:dyDescent="0.25">
      <c r="A21" s="29"/>
      <c r="B21" s="37"/>
      <c r="C21" s="34" t="s">
        <v>29</v>
      </c>
      <c r="D21" s="35" t="s">
        <v>42</v>
      </c>
      <c r="E21" s="33"/>
      <c r="F21" s="36"/>
      <c r="G21" s="36"/>
    </row>
    <row r="22" spans="1:7" x14ac:dyDescent="0.25">
      <c r="A22" s="29"/>
      <c r="B22" s="37"/>
      <c r="C22" s="34" t="s">
        <v>29</v>
      </c>
      <c r="D22" s="35" t="s">
        <v>43</v>
      </c>
      <c r="E22" s="33"/>
      <c r="F22" s="36"/>
      <c r="G22" s="36"/>
    </row>
    <row r="23" spans="1:7" x14ac:dyDescent="0.25">
      <c r="A23" s="29"/>
      <c r="B23" s="37"/>
      <c r="C23" s="34" t="s">
        <v>29</v>
      </c>
      <c r="D23" s="35" t="s">
        <v>44</v>
      </c>
      <c r="E23" s="33"/>
      <c r="F23" s="36"/>
      <c r="G23" s="36"/>
    </row>
    <row r="24" spans="1:7" x14ac:dyDescent="0.25">
      <c r="A24" s="29"/>
      <c r="B24" s="37"/>
      <c r="C24" s="34" t="s">
        <v>29</v>
      </c>
      <c r="D24" s="35" t="s">
        <v>45</v>
      </c>
      <c r="E24" s="33"/>
      <c r="F24" s="36"/>
      <c r="G24" s="36"/>
    </row>
    <row r="25" spans="1:7" x14ac:dyDescent="0.25">
      <c r="A25" s="29"/>
      <c r="B25" s="37"/>
      <c r="C25" s="34" t="s">
        <v>29</v>
      </c>
      <c r="D25" s="35"/>
      <c r="E25" s="33"/>
      <c r="F25" s="36"/>
      <c r="G25" s="36"/>
    </row>
    <row r="26" spans="1:7" x14ac:dyDescent="0.25">
      <c r="A26" s="29"/>
      <c r="B26" s="30">
        <v>5</v>
      </c>
      <c r="C26" s="31" t="s">
        <v>46</v>
      </c>
      <c r="D26" s="32"/>
      <c r="E26" s="33"/>
      <c r="F26" s="28"/>
      <c r="G26" s="28"/>
    </row>
    <row r="27" spans="1:7" x14ac:dyDescent="0.25">
      <c r="A27" s="29"/>
      <c r="B27" s="30">
        <v>6</v>
      </c>
      <c r="C27" s="31" t="s">
        <v>47</v>
      </c>
      <c r="D27" s="32"/>
      <c r="E27" s="33"/>
      <c r="F27" s="28"/>
      <c r="G27" s="28"/>
    </row>
    <row r="28" spans="1:7" x14ac:dyDescent="0.25">
      <c r="A28" s="29"/>
      <c r="B28" s="30">
        <v>7</v>
      </c>
      <c r="C28" s="31" t="s">
        <v>48</v>
      </c>
      <c r="D28" s="32"/>
      <c r="E28" s="33"/>
      <c r="F28" s="28">
        <f>F29+F30</f>
        <v>0</v>
      </c>
      <c r="G28" s="28">
        <f>G29+G30</f>
        <v>0</v>
      </c>
    </row>
    <row r="29" spans="1:7" x14ac:dyDescent="0.25">
      <c r="A29" s="29"/>
      <c r="B29" s="30"/>
      <c r="C29" s="34" t="s">
        <v>29</v>
      </c>
      <c r="D29" s="32" t="s">
        <v>49</v>
      </c>
      <c r="E29" s="33"/>
      <c r="F29" s="36"/>
      <c r="G29" s="36"/>
    </row>
    <row r="30" spans="1:7" x14ac:dyDescent="0.25">
      <c r="A30" s="29"/>
      <c r="B30" s="30"/>
      <c r="C30" s="34" t="s">
        <v>29</v>
      </c>
      <c r="D30" s="32"/>
      <c r="E30" s="33"/>
      <c r="F30" s="36"/>
      <c r="G30" s="36"/>
    </row>
    <row r="31" spans="1:7" x14ac:dyDescent="0.25">
      <c r="A31" s="38" t="s">
        <v>50</v>
      </c>
      <c r="B31" s="424" t="s">
        <v>51</v>
      </c>
      <c r="C31" s="425"/>
      <c r="D31" s="426"/>
      <c r="E31" s="33"/>
      <c r="F31" s="28"/>
      <c r="G31" s="28"/>
    </row>
    <row r="32" spans="1:7" x14ac:dyDescent="0.25">
      <c r="A32" s="29"/>
      <c r="B32" s="30">
        <v>1</v>
      </c>
      <c r="C32" s="31" t="s">
        <v>52</v>
      </c>
      <c r="D32" s="32"/>
      <c r="E32" s="33"/>
      <c r="F32" s="28">
        <v>0</v>
      </c>
      <c r="G32" s="28">
        <v>0</v>
      </c>
    </row>
    <row r="33" spans="1:7" x14ac:dyDescent="0.25">
      <c r="A33" s="29"/>
      <c r="B33" s="30">
        <v>2</v>
      </c>
      <c r="C33" s="31" t="s">
        <v>53</v>
      </c>
      <c r="D33" s="39"/>
      <c r="E33" s="33"/>
      <c r="F33" s="28">
        <f>F34+F35+F36+F37+F38</f>
        <v>0</v>
      </c>
      <c r="G33" s="28">
        <f>G34+G35+G36+G37+G38</f>
        <v>0</v>
      </c>
    </row>
    <row r="34" spans="1:7" x14ac:dyDescent="0.25">
      <c r="A34" s="29"/>
      <c r="B34" s="37"/>
      <c r="C34" s="34" t="s">
        <v>29</v>
      </c>
      <c r="D34" s="35" t="s">
        <v>54</v>
      </c>
      <c r="E34" s="33"/>
      <c r="F34" s="36"/>
      <c r="G34" s="36"/>
    </row>
    <row r="35" spans="1:7" x14ac:dyDescent="0.25">
      <c r="A35" s="29"/>
      <c r="B35" s="37"/>
      <c r="C35" s="34" t="s">
        <v>29</v>
      </c>
      <c r="D35" s="35" t="s">
        <v>55</v>
      </c>
      <c r="E35" s="33"/>
      <c r="F35" s="36"/>
      <c r="G35" s="36"/>
    </row>
    <row r="36" spans="1:7" x14ac:dyDescent="0.25">
      <c r="A36" s="29"/>
      <c r="B36" s="37"/>
      <c r="C36" s="34" t="s">
        <v>29</v>
      </c>
      <c r="D36" s="35" t="s">
        <v>56</v>
      </c>
      <c r="E36" s="33"/>
      <c r="F36" s="36"/>
      <c r="G36" s="36"/>
    </row>
    <row r="37" spans="1:7" x14ac:dyDescent="0.25">
      <c r="A37" s="29"/>
      <c r="B37" s="37"/>
      <c r="C37" s="34" t="s">
        <v>29</v>
      </c>
      <c r="D37" s="35" t="s">
        <v>57</v>
      </c>
      <c r="E37" s="33"/>
      <c r="F37" s="36"/>
      <c r="G37" s="36"/>
    </row>
    <row r="38" spans="1:7" x14ac:dyDescent="0.25">
      <c r="A38" s="29"/>
      <c r="B38" s="37"/>
      <c r="C38" s="34" t="s">
        <v>29</v>
      </c>
      <c r="D38" s="35" t="s">
        <v>58</v>
      </c>
      <c r="E38" s="33"/>
      <c r="F38" s="36">
        <v>0</v>
      </c>
      <c r="G38" s="36"/>
    </row>
    <row r="39" spans="1:7" x14ac:dyDescent="0.25">
      <c r="A39" s="29"/>
      <c r="B39" s="30">
        <v>3</v>
      </c>
      <c r="C39" s="31" t="s">
        <v>59</v>
      </c>
      <c r="D39" s="32"/>
      <c r="E39" s="33"/>
      <c r="F39" s="28"/>
      <c r="G39" s="28"/>
    </row>
    <row r="40" spans="1:7" x14ac:dyDescent="0.25">
      <c r="A40" s="29"/>
      <c r="B40" s="30">
        <v>4</v>
      </c>
      <c r="C40" s="31" t="s">
        <v>60</v>
      </c>
      <c r="D40" s="32"/>
      <c r="E40" s="33"/>
      <c r="F40" s="28">
        <v>100000</v>
      </c>
      <c r="G40" s="28">
        <v>100000</v>
      </c>
    </row>
    <row r="41" spans="1:7" x14ac:dyDescent="0.25">
      <c r="A41" s="29"/>
      <c r="B41" s="30">
        <v>5</v>
      </c>
      <c r="C41" s="31" t="s">
        <v>61</v>
      </c>
      <c r="D41" s="32"/>
      <c r="E41" s="33"/>
      <c r="F41" s="28"/>
      <c r="G41" s="28"/>
    </row>
    <row r="42" spans="1:7" x14ac:dyDescent="0.25">
      <c r="A42" s="29"/>
      <c r="B42" s="30">
        <v>6</v>
      </c>
      <c r="C42" s="232" t="s">
        <v>294</v>
      </c>
      <c r="D42" s="32"/>
      <c r="E42" s="33"/>
      <c r="F42" s="28">
        <v>0</v>
      </c>
      <c r="G42" s="28">
        <v>0</v>
      </c>
    </row>
    <row r="43" spans="1:7" x14ac:dyDescent="0.25">
      <c r="A43" s="33"/>
      <c r="B43" s="424" t="s">
        <v>62</v>
      </c>
      <c r="C43" s="425"/>
      <c r="D43" s="426"/>
      <c r="E43" s="33"/>
      <c r="F43" s="28">
        <f>F42+F1+F40+F39+F33+F31+F28+F27+F26+F18+F10+F6</f>
        <v>100000</v>
      </c>
      <c r="G43" s="28">
        <f>G42+G1+G40+G39+G33+G31+G28+G27+G26+G18+G10+G6</f>
        <v>100000</v>
      </c>
    </row>
  </sheetData>
  <mergeCells count="8">
    <mergeCell ref="B43:D43"/>
    <mergeCell ref="A1:G1"/>
    <mergeCell ref="A3:A4"/>
    <mergeCell ref="B3:D4"/>
    <mergeCell ref="E3:E4"/>
    <mergeCell ref="B5:D5"/>
    <mergeCell ref="B31:D31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8" workbookViewId="0">
      <selection sqref="A1:H46"/>
    </sheetView>
  </sheetViews>
  <sheetFormatPr defaultRowHeight="15" x14ac:dyDescent="0.2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</cols>
  <sheetData>
    <row r="1" spans="1:8" ht="18" x14ac:dyDescent="0.25">
      <c r="A1" s="40"/>
      <c r="B1" s="41" t="s">
        <v>102</v>
      </c>
      <c r="C1" s="42"/>
      <c r="D1" s="42"/>
      <c r="E1" s="43"/>
      <c r="F1" s="40"/>
      <c r="G1" s="44"/>
      <c r="H1" s="44"/>
    </row>
    <row r="2" spans="1:8" ht="15.75" x14ac:dyDescent="0.25">
      <c r="A2" s="40"/>
      <c r="B2" s="427" t="s">
        <v>451</v>
      </c>
      <c r="C2" s="427"/>
      <c r="D2" s="427"/>
      <c r="E2" s="427"/>
      <c r="F2" s="427"/>
      <c r="G2" s="427"/>
      <c r="H2" s="427"/>
    </row>
    <row r="3" spans="1:8" ht="15.75" x14ac:dyDescent="0.25">
      <c r="A3" s="45"/>
      <c r="B3" s="414" t="s">
        <v>467</v>
      </c>
      <c r="C3" s="415"/>
      <c r="D3" s="415"/>
      <c r="E3" s="415"/>
      <c r="F3" s="245"/>
      <c r="G3" s="234">
        <v>2013</v>
      </c>
      <c r="H3" s="234">
        <v>2012</v>
      </c>
    </row>
    <row r="4" spans="1:8" x14ac:dyDescent="0.25">
      <c r="A4" s="40"/>
      <c r="B4" s="439" t="s">
        <v>20</v>
      </c>
      <c r="C4" s="441" t="s">
        <v>64</v>
      </c>
      <c r="D4" s="442"/>
      <c r="E4" s="443"/>
      <c r="F4" s="439" t="s">
        <v>22</v>
      </c>
      <c r="G4" s="46" t="s">
        <v>23</v>
      </c>
      <c r="H4" s="46" t="s">
        <v>23</v>
      </c>
    </row>
    <row r="5" spans="1:8" x14ac:dyDescent="0.25">
      <c r="A5" s="40"/>
      <c r="B5" s="440"/>
      <c r="C5" s="444"/>
      <c r="D5" s="445"/>
      <c r="E5" s="446"/>
      <c r="F5" s="440"/>
      <c r="G5" s="47" t="s">
        <v>24</v>
      </c>
      <c r="H5" s="48" t="s">
        <v>25</v>
      </c>
    </row>
    <row r="6" spans="1:8" x14ac:dyDescent="0.25">
      <c r="A6" s="40"/>
      <c r="B6" s="49" t="s">
        <v>26</v>
      </c>
      <c r="C6" s="436" t="s">
        <v>65</v>
      </c>
      <c r="D6" s="437"/>
      <c r="E6" s="438"/>
      <c r="F6" s="50"/>
      <c r="G6" s="28">
        <f>G7+G8+G11+G22+G23</f>
        <v>2055805</v>
      </c>
      <c r="H6" s="28">
        <f>H7+H8+H11+H22+H23</f>
        <v>1267887</v>
      </c>
    </row>
    <row r="7" spans="1:8" x14ac:dyDescent="0.25">
      <c r="A7" s="40"/>
      <c r="B7" s="51"/>
      <c r="C7" s="52">
        <v>1</v>
      </c>
      <c r="D7" s="53" t="s">
        <v>66</v>
      </c>
      <c r="E7" s="54"/>
      <c r="F7" s="50"/>
      <c r="G7" s="28">
        <v>0</v>
      </c>
      <c r="H7" s="28">
        <v>0</v>
      </c>
    </row>
    <row r="8" spans="1:8" x14ac:dyDescent="0.25">
      <c r="A8" s="40"/>
      <c r="B8" s="51"/>
      <c r="C8" s="52">
        <v>2</v>
      </c>
      <c r="D8" s="53" t="s">
        <v>67</v>
      </c>
      <c r="E8" s="54"/>
      <c r="F8" s="50"/>
      <c r="G8" s="28">
        <f>SUM(G9:G10)</f>
        <v>0</v>
      </c>
      <c r="H8" s="28">
        <f>SUM(H9:H10)</f>
        <v>0</v>
      </c>
    </row>
    <row r="9" spans="1:8" x14ac:dyDescent="0.25">
      <c r="A9" s="40"/>
      <c r="B9" s="51"/>
      <c r="C9" s="55"/>
      <c r="D9" s="56" t="s">
        <v>29</v>
      </c>
      <c r="E9" s="57" t="s">
        <v>68</v>
      </c>
      <c r="F9" s="50"/>
      <c r="G9" s="58"/>
      <c r="H9" s="58"/>
    </row>
    <row r="10" spans="1:8" x14ac:dyDescent="0.25">
      <c r="A10" s="40"/>
      <c r="B10" s="51"/>
      <c r="C10" s="55"/>
      <c r="D10" s="56" t="s">
        <v>29</v>
      </c>
      <c r="E10" s="57" t="s">
        <v>69</v>
      </c>
      <c r="F10" s="50"/>
      <c r="G10" s="58">
        <v>0</v>
      </c>
      <c r="H10" s="58">
        <v>0</v>
      </c>
    </row>
    <row r="11" spans="1:8" x14ac:dyDescent="0.25">
      <c r="A11" s="40"/>
      <c r="B11" s="51"/>
      <c r="C11" s="52">
        <v>3</v>
      </c>
      <c r="D11" s="53" t="s">
        <v>70</v>
      </c>
      <c r="E11" s="54"/>
      <c r="F11" s="50"/>
      <c r="G11" s="28">
        <f>SUM(G12:G21)</f>
        <v>2055805</v>
      </c>
      <c r="H11" s="28">
        <f>SUM(H12:H21)</f>
        <v>1267887</v>
      </c>
    </row>
    <row r="12" spans="1:8" x14ac:dyDescent="0.25">
      <c r="A12" s="40"/>
      <c r="B12" s="51"/>
      <c r="C12" s="55"/>
      <c r="D12" s="56" t="s">
        <v>29</v>
      </c>
      <c r="E12" s="57" t="s">
        <v>71</v>
      </c>
      <c r="F12" s="50"/>
      <c r="G12" s="58">
        <v>0</v>
      </c>
      <c r="H12" s="58">
        <v>0</v>
      </c>
    </row>
    <row r="13" spans="1:8" x14ac:dyDescent="0.25">
      <c r="A13" s="40"/>
      <c r="B13" s="51"/>
      <c r="C13" s="55"/>
      <c r="D13" s="56" t="s">
        <v>29</v>
      </c>
      <c r="E13" s="57" t="s">
        <v>72</v>
      </c>
      <c r="F13" s="50"/>
      <c r="G13" s="58">
        <f>675165+90966+9412</f>
        <v>775543</v>
      </c>
      <c r="H13" s="58">
        <v>811791</v>
      </c>
    </row>
    <row r="14" spans="1:8" x14ac:dyDescent="0.25">
      <c r="A14" s="40"/>
      <c r="B14" s="51"/>
      <c r="C14" s="55"/>
      <c r="D14" s="56" t="s">
        <v>29</v>
      </c>
      <c r="E14" s="57" t="s">
        <v>73</v>
      </c>
      <c r="F14" s="50"/>
      <c r="G14" s="58">
        <v>9147</v>
      </c>
      <c r="H14" s="58">
        <v>17517</v>
      </c>
    </row>
    <row r="15" spans="1:8" x14ac:dyDescent="0.25">
      <c r="A15" s="40"/>
      <c r="B15" s="51"/>
      <c r="C15" s="55"/>
      <c r="D15" s="56" t="s">
        <v>29</v>
      </c>
      <c r="E15" s="57" t="s">
        <v>74</v>
      </c>
      <c r="F15" s="50"/>
      <c r="G15" s="58">
        <v>0</v>
      </c>
      <c r="H15" s="58">
        <v>9147</v>
      </c>
    </row>
    <row r="16" spans="1:8" x14ac:dyDescent="0.25">
      <c r="A16" s="40"/>
      <c r="B16" s="51"/>
      <c r="C16" s="55"/>
      <c r="D16" s="56" t="s">
        <v>29</v>
      </c>
      <c r="E16" s="57" t="s">
        <v>75</v>
      </c>
      <c r="F16" s="50"/>
      <c r="G16" s="58"/>
      <c r="H16" s="58"/>
    </row>
    <row r="17" spans="1:8" x14ac:dyDescent="0.25">
      <c r="A17" s="40"/>
      <c r="B17" s="51"/>
      <c r="C17" s="55"/>
      <c r="D17" s="56" t="s">
        <v>29</v>
      </c>
      <c r="E17" s="57" t="s">
        <v>76</v>
      </c>
      <c r="F17" s="50"/>
      <c r="G17" s="58">
        <v>0</v>
      </c>
      <c r="H17" s="58">
        <v>0</v>
      </c>
    </row>
    <row r="18" spans="1:8" x14ac:dyDescent="0.25">
      <c r="A18" s="40"/>
      <c r="B18" s="51"/>
      <c r="C18" s="55"/>
      <c r="D18" s="56" t="s">
        <v>29</v>
      </c>
      <c r="E18" s="57" t="s">
        <v>77</v>
      </c>
      <c r="F18" s="50"/>
      <c r="G18" s="58">
        <v>53765</v>
      </c>
      <c r="H18" s="58">
        <v>0</v>
      </c>
    </row>
    <row r="19" spans="1:8" x14ac:dyDescent="0.25">
      <c r="A19" s="40"/>
      <c r="B19" s="51"/>
      <c r="C19" s="55"/>
      <c r="D19" s="56" t="s">
        <v>29</v>
      </c>
      <c r="E19" s="57" t="s">
        <v>38</v>
      </c>
      <c r="F19" s="50"/>
      <c r="G19" s="58">
        <v>429432</v>
      </c>
      <c r="H19" s="58">
        <v>429432</v>
      </c>
    </row>
    <row r="20" spans="1:8" x14ac:dyDescent="0.25">
      <c r="A20" s="40"/>
      <c r="B20" s="51"/>
      <c r="C20" s="55"/>
      <c r="D20" s="56" t="s">
        <v>29</v>
      </c>
      <c r="E20" s="57" t="s">
        <v>78</v>
      </c>
      <c r="F20" s="50"/>
      <c r="G20" s="58">
        <v>0</v>
      </c>
      <c r="H20" s="58">
        <v>0</v>
      </c>
    </row>
    <row r="21" spans="1:8" x14ac:dyDescent="0.25">
      <c r="A21" s="40"/>
      <c r="B21" s="51"/>
      <c r="C21" s="55"/>
      <c r="D21" s="56" t="s">
        <v>29</v>
      </c>
      <c r="E21" s="57" t="s">
        <v>79</v>
      </c>
      <c r="F21" s="50"/>
      <c r="G21" s="58">
        <v>787918</v>
      </c>
      <c r="H21" s="58"/>
    </row>
    <row r="22" spans="1:8" x14ac:dyDescent="0.25">
      <c r="A22" s="40"/>
      <c r="B22" s="51"/>
      <c r="C22" s="52">
        <v>4</v>
      </c>
      <c r="D22" s="53" t="s">
        <v>80</v>
      </c>
      <c r="E22" s="54"/>
      <c r="F22" s="50"/>
      <c r="G22" s="28">
        <v>0</v>
      </c>
      <c r="H22" s="28">
        <v>0</v>
      </c>
    </row>
    <row r="23" spans="1:8" x14ac:dyDescent="0.25">
      <c r="A23" s="40"/>
      <c r="B23" s="51"/>
      <c r="C23" s="52">
        <v>5</v>
      </c>
      <c r="D23" s="53" t="s">
        <v>81</v>
      </c>
      <c r="E23" s="54"/>
      <c r="F23" s="50"/>
      <c r="G23" s="28">
        <v>0</v>
      </c>
      <c r="H23" s="28">
        <v>0</v>
      </c>
    </row>
    <row r="24" spans="1:8" x14ac:dyDescent="0.25">
      <c r="A24" s="40"/>
      <c r="B24" s="49" t="s">
        <v>50</v>
      </c>
      <c r="C24" s="436" t="s">
        <v>82</v>
      </c>
      <c r="D24" s="437"/>
      <c r="E24" s="438"/>
      <c r="F24" s="50"/>
      <c r="G24" s="28">
        <f>G25+G28+G29+G30</f>
        <v>0</v>
      </c>
      <c r="H24" s="28">
        <f>H25+H28+H29+H30</f>
        <v>0</v>
      </c>
    </row>
    <row r="25" spans="1:8" x14ac:dyDescent="0.25">
      <c r="A25" s="40"/>
      <c r="B25" s="51"/>
      <c r="C25" s="52">
        <v>1</v>
      </c>
      <c r="D25" s="53" t="s">
        <v>83</v>
      </c>
      <c r="E25" s="59"/>
      <c r="F25" s="50"/>
      <c r="G25" s="28">
        <f>SUM(G26:G27)</f>
        <v>0</v>
      </c>
      <c r="H25" s="28">
        <f>SUM(H26:H27)</f>
        <v>0</v>
      </c>
    </row>
    <row r="26" spans="1:8" x14ac:dyDescent="0.25">
      <c r="A26" s="40"/>
      <c r="B26" s="51"/>
      <c r="C26" s="55"/>
      <c r="D26" s="56" t="s">
        <v>29</v>
      </c>
      <c r="E26" s="57" t="s">
        <v>84</v>
      </c>
      <c r="F26" s="50"/>
      <c r="G26" s="58"/>
      <c r="H26" s="58"/>
    </row>
    <row r="27" spans="1:8" x14ac:dyDescent="0.25">
      <c r="A27" s="40"/>
      <c r="B27" s="51"/>
      <c r="C27" s="55"/>
      <c r="D27" s="56" t="s">
        <v>29</v>
      </c>
      <c r="E27" s="57" t="s">
        <v>85</v>
      </c>
      <c r="F27" s="50"/>
      <c r="G27" s="58"/>
      <c r="H27" s="58"/>
    </row>
    <row r="28" spans="1:8" x14ac:dyDescent="0.25">
      <c r="A28" s="40"/>
      <c r="B28" s="51"/>
      <c r="C28" s="52">
        <v>2</v>
      </c>
      <c r="D28" s="53" t="s">
        <v>86</v>
      </c>
      <c r="E28" s="54"/>
      <c r="F28" s="50"/>
      <c r="G28" s="28">
        <v>0</v>
      </c>
      <c r="H28" s="28">
        <v>0</v>
      </c>
    </row>
    <row r="29" spans="1:8" x14ac:dyDescent="0.25">
      <c r="A29" s="40"/>
      <c r="B29" s="51"/>
      <c r="C29" s="52">
        <v>3</v>
      </c>
      <c r="D29" s="53" t="s">
        <v>80</v>
      </c>
      <c r="E29" s="54"/>
      <c r="F29" s="50"/>
      <c r="G29" s="28"/>
      <c r="H29" s="28"/>
    </row>
    <row r="30" spans="1:8" x14ac:dyDescent="0.25">
      <c r="A30" s="40"/>
      <c r="B30" s="51"/>
      <c r="C30" s="52">
        <v>4</v>
      </c>
      <c r="D30" s="53" t="s">
        <v>87</v>
      </c>
      <c r="E30" s="54"/>
      <c r="F30" s="50"/>
      <c r="G30" s="28">
        <v>0</v>
      </c>
      <c r="H30" s="28">
        <v>0</v>
      </c>
    </row>
    <row r="31" spans="1:8" x14ac:dyDescent="0.25">
      <c r="A31" s="40"/>
      <c r="B31" s="51"/>
      <c r="C31" s="436" t="s">
        <v>88</v>
      </c>
      <c r="D31" s="437"/>
      <c r="E31" s="438"/>
      <c r="F31" s="50"/>
      <c r="G31" s="28">
        <f>G6+G24</f>
        <v>2055805</v>
      </c>
      <c r="H31" s="28">
        <f>H6+H24</f>
        <v>1267887</v>
      </c>
    </row>
    <row r="32" spans="1:8" x14ac:dyDescent="0.25">
      <c r="A32" s="40"/>
      <c r="B32" s="49" t="s">
        <v>89</v>
      </c>
      <c r="C32" s="436" t="s">
        <v>90</v>
      </c>
      <c r="D32" s="437"/>
      <c r="E32" s="438"/>
      <c r="F32" s="50"/>
      <c r="G32" s="28">
        <f>SUM(G33:G42)</f>
        <v>-1955805</v>
      </c>
      <c r="H32" s="28">
        <f>SUM(H33:H42)</f>
        <v>-1167887</v>
      </c>
    </row>
    <row r="33" spans="1:8" x14ac:dyDescent="0.25">
      <c r="A33" s="40"/>
      <c r="B33" s="51"/>
      <c r="C33" s="52">
        <v>1</v>
      </c>
      <c r="D33" s="53" t="s">
        <v>91</v>
      </c>
      <c r="E33" s="54"/>
      <c r="F33" s="50"/>
      <c r="G33" s="58"/>
      <c r="H33" s="58"/>
    </row>
    <row r="34" spans="1:8" x14ac:dyDescent="0.25">
      <c r="A34" s="40"/>
      <c r="B34" s="51"/>
      <c r="C34" s="60">
        <v>2</v>
      </c>
      <c r="D34" s="53" t="s">
        <v>92</v>
      </c>
      <c r="E34" s="54"/>
      <c r="F34" s="50"/>
      <c r="G34" s="58"/>
      <c r="H34" s="58"/>
    </row>
    <row r="35" spans="1:8" x14ac:dyDescent="0.25">
      <c r="A35" s="40"/>
      <c r="B35" s="51"/>
      <c r="C35" s="52">
        <v>3</v>
      </c>
      <c r="D35" s="53" t="s">
        <v>93</v>
      </c>
      <c r="E35" s="54"/>
      <c r="F35" s="50"/>
      <c r="G35" s="58">
        <v>100000</v>
      </c>
      <c r="H35" s="58">
        <v>100000</v>
      </c>
    </row>
    <row r="36" spans="1:8" x14ac:dyDescent="0.25">
      <c r="A36" s="40"/>
      <c r="B36" s="51"/>
      <c r="C36" s="60">
        <v>4</v>
      </c>
      <c r="D36" s="53" t="s">
        <v>94</v>
      </c>
      <c r="E36" s="54"/>
      <c r="F36" s="50"/>
      <c r="G36" s="58"/>
      <c r="H36" s="58"/>
    </row>
    <row r="37" spans="1:8" x14ac:dyDescent="0.25">
      <c r="A37" s="40"/>
      <c r="B37" s="51"/>
      <c r="C37" s="52">
        <v>5</v>
      </c>
      <c r="D37" s="53" t="s">
        <v>95</v>
      </c>
      <c r="E37" s="54"/>
      <c r="F37" s="50"/>
      <c r="G37" s="58"/>
      <c r="H37" s="58"/>
    </row>
    <row r="38" spans="1:8" x14ac:dyDescent="0.25">
      <c r="A38" s="40"/>
      <c r="B38" s="51"/>
      <c r="C38" s="60">
        <v>6</v>
      </c>
      <c r="D38" s="53" t="s">
        <v>96</v>
      </c>
      <c r="E38" s="54"/>
      <c r="F38" s="50"/>
      <c r="G38" s="58"/>
      <c r="H38" s="58"/>
    </row>
    <row r="39" spans="1:8" x14ac:dyDescent="0.25">
      <c r="A39" s="40"/>
      <c r="B39" s="51"/>
      <c r="C39" s="52">
        <v>7</v>
      </c>
      <c r="D39" s="53" t="s">
        <v>97</v>
      </c>
      <c r="E39" s="54"/>
      <c r="F39" s="50"/>
      <c r="G39" s="58"/>
      <c r="H39" s="58"/>
    </row>
    <row r="40" spans="1:8" x14ac:dyDescent="0.25">
      <c r="A40" s="40"/>
      <c r="B40" s="51"/>
      <c r="C40" s="60">
        <v>8</v>
      </c>
      <c r="D40" s="53" t="s">
        <v>98</v>
      </c>
      <c r="E40" s="54"/>
      <c r="F40" s="50"/>
      <c r="G40" s="58"/>
      <c r="H40" s="58"/>
    </row>
    <row r="41" spans="1:8" x14ac:dyDescent="0.25">
      <c r="A41" s="40"/>
      <c r="B41" s="51"/>
      <c r="C41" s="52">
        <v>9</v>
      </c>
      <c r="D41" s="53" t="s">
        <v>99</v>
      </c>
      <c r="E41" s="54"/>
      <c r="F41" s="50"/>
      <c r="G41" s="58">
        <v>-1267887</v>
      </c>
      <c r="H41" s="58">
        <v>-413818</v>
      </c>
    </row>
    <row r="42" spans="1:8" x14ac:dyDescent="0.25">
      <c r="A42" s="40"/>
      <c r="B42" s="51"/>
      <c r="C42" s="60">
        <v>10</v>
      </c>
      <c r="D42" s="53" t="s">
        <v>100</v>
      </c>
      <c r="E42" s="54"/>
      <c r="F42" s="50"/>
      <c r="G42" s="58">
        <v>-787918</v>
      </c>
      <c r="H42" s="58">
        <v>-854069</v>
      </c>
    </row>
    <row r="43" spans="1:8" x14ac:dyDescent="0.25">
      <c r="A43" s="40"/>
      <c r="B43" s="51"/>
      <c r="C43" s="436" t="s">
        <v>101</v>
      </c>
      <c r="D43" s="437"/>
      <c r="E43" s="438"/>
      <c r="F43" s="50"/>
      <c r="G43" s="28">
        <f>G31+G32</f>
        <v>100000</v>
      </c>
      <c r="H43" s="28">
        <f>H31+H32</f>
        <v>100000</v>
      </c>
    </row>
    <row r="44" spans="1:8" x14ac:dyDescent="0.25">
      <c r="A44" s="40"/>
      <c r="B44" s="61"/>
      <c r="C44" s="61"/>
      <c r="D44" s="62"/>
      <c r="E44" s="63"/>
      <c r="F44" s="63"/>
      <c r="G44" s="64">
        <f>G43-'AKTIVI 2013'!F43</f>
        <v>0</v>
      </c>
      <c r="H44" s="64">
        <f>H43-'AKTIVI 2013'!G43</f>
        <v>0</v>
      </c>
    </row>
    <row r="45" spans="1:8" x14ac:dyDescent="0.25">
      <c r="A45" s="40"/>
      <c r="B45" s="61"/>
      <c r="C45" s="61"/>
      <c r="D45" s="62"/>
      <c r="E45" s="63"/>
      <c r="F45" s="63"/>
      <c r="G45" s="64"/>
      <c r="H45" s="64"/>
    </row>
  </sheetData>
  <mergeCells count="10">
    <mergeCell ref="C31:E31"/>
    <mergeCell ref="C32:E32"/>
    <mergeCell ref="C43:E43"/>
    <mergeCell ref="B2:H2"/>
    <mergeCell ref="B4:B5"/>
    <mergeCell ref="C4:E5"/>
    <mergeCell ref="F4:F5"/>
    <mergeCell ref="C6:E6"/>
    <mergeCell ref="C24:E24"/>
    <mergeCell ref="B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5" workbookViewId="0">
      <selection activeCell="D28" sqref="D28:E28"/>
    </sheetView>
  </sheetViews>
  <sheetFormatPr defaultRowHeight="15" x14ac:dyDescent="0.2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7" x14ac:dyDescent="0.25">
      <c r="B1" t="s">
        <v>63</v>
      </c>
    </row>
    <row r="2" spans="1:7" ht="18" x14ac:dyDescent="0.25">
      <c r="A2" s="40"/>
      <c r="B2" s="456" t="s">
        <v>452</v>
      </c>
      <c r="C2" s="456"/>
      <c r="D2" s="456"/>
      <c r="E2" s="456"/>
      <c r="F2" s="456"/>
      <c r="G2" s="456"/>
    </row>
    <row r="3" spans="1:7" x14ac:dyDescent="0.25">
      <c r="A3" s="40"/>
      <c r="B3" s="457" t="s">
        <v>103</v>
      </c>
      <c r="C3" s="457"/>
      <c r="D3" s="457"/>
      <c r="E3" s="457"/>
      <c r="F3" s="457"/>
      <c r="G3" s="457"/>
    </row>
    <row r="4" spans="1:7" ht="15.75" x14ac:dyDescent="0.25">
      <c r="A4" s="45"/>
      <c r="B4" s="414" t="s">
        <v>467</v>
      </c>
      <c r="C4" s="415"/>
      <c r="D4" s="415"/>
      <c r="E4" s="415"/>
      <c r="F4" s="21">
        <v>2013</v>
      </c>
      <c r="G4" s="234">
        <v>2012</v>
      </c>
    </row>
    <row r="5" spans="1:7" x14ac:dyDescent="0.25">
      <c r="A5" s="40"/>
      <c r="B5" s="458" t="s">
        <v>20</v>
      </c>
      <c r="C5" s="430" t="s">
        <v>104</v>
      </c>
      <c r="D5" s="431"/>
      <c r="E5" s="432"/>
      <c r="F5" s="65" t="s">
        <v>23</v>
      </c>
      <c r="G5" s="65" t="s">
        <v>23</v>
      </c>
    </row>
    <row r="6" spans="1:7" x14ac:dyDescent="0.25">
      <c r="A6" s="40"/>
      <c r="B6" s="459"/>
      <c r="C6" s="433"/>
      <c r="D6" s="434"/>
      <c r="E6" s="435"/>
      <c r="F6" s="66" t="s">
        <v>24</v>
      </c>
      <c r="G6" s="67" t="s">
        <v>25</v>
      </c>
    </row>
    <row r="7" spans="1:7" x14ac:dyDescent="0.25">
      <c r="A7" s="40"/>
      <c r="B7" s="51">
        <v>1</v>
      </c>
      <c r="C7" s="447" t="s">
        <v>105</v>
      </c>
      <c r="D7" s="448"/>
      <c r="E7" s="449"/>
      <c r="F7" s="68">
        <f>F8+F9+F10+F11+F12</f>
        <v>0</v>
      </c>
      <c r="G7" s="68">
        <f>G8+G9+G10+G11+G12</f>
        <v>0</v>
      </c>
    </row>
    <row r="8" spans="1:7" x14ac:dyDescent="0.25">
      <c r="A8" s="40"/>
      <c r="B8" s="51" t="s">
        <v>127</v>
      </c>
      <c r="C8" s="455" t="s">
        <v>296</v>
      </c>
      <c r="D8" s="448"/>
      <c r="E8" s="449"/>
      <c r="F8" s="68">
        <v>0</v>
      </c>
      <c r="G8" s="68">
        <v>0</v>
      </c>
    </row>
    <row r="9" spans="1:7" x14ac:dyDescent="0.25">
      <c r="A9" s="40"/>
      <c r="B9" s="69" t="s">
        <v>128</v>
      </c>
      <c r="C9" s="231"/>
      <c r="D9" s="75"/>
      <c r="E9" s="89">
        <v>0</v>
      </c>
      <c r="F9" s="70">
        <v>0</v>
      </c>
      <c r="G9" s="70">
        <v>0</v>
      </c>
    </row>
    <row r="10" spans="1:7" x14ac:dyDescent="0.25">
      <c r="A10" s="40"/>
      <c r="B10" s="69" t="s">
        <v>129</v>
      </c>
      <c r="C10" s="72"/>
      <c r="D10" s="75"/>
      <c r="E10" s="76"/>
      <c r="F10" s="70">
        <v>0</v>
      </c>
      <c r="G10" s="70">
        <v>0</v>
      </c>
    </row>
    <row r="11" spans="1:7" x14ac:dyDescent="0.25">
      <c r="A11" s="40"/>
      <c r="B11" s="69" t="s">
        <v>130</v>
      </c>
      <c r="C11" s="72"/>
      <c r="D11" s="75"/>
      <c r="E11" s="76"/>
      <c r="F11" s="70">
        <v>0</v>
      </c>
      <c r="G11" s="70">
        <v>0</v>
      </c>
    </row>
    <row r="12" spans="1:7" x14ac:dyDescent="0.25">
      <c r="A12" s="40"/>
      <c r="B12" s="69"/>
      <c r="C12" s="72"/>
      <c r="D12" s="75"/>
      <c r="E12" s="76"/>
      <c r="F12" s="70">
        <v>0</v>
      </c>
      <c r="G12" s="70">
        <v>0</v>
      </c>
    </row>
    <row r="13" spans="1:7" x14ac:dyDescent="0.25">
      <c r="A13" s="40"/>
      <c r="B13" s="69">
        <v>2</v>
      </c>
      <c r="C13" s="447" t="s">
        <v>106</v>
      </c>
      <c r="D13" s="448"/>
      <c r="E13" s="449"/>
      <c r="F13" s="70">
        <v>0</v>
      </c>
      <c r="G13" s="70">
        <v>0</v>
      </c>
    </row>
    <row r="14" spans="1:7" x14ac:dyDescent="0.25">
      <c r="A14" s="40"/>
      <c r="B14" s="69">
        <v>3</v>
      </c>
      <c r="C14" s="447" t="s">
        <v>107</v>
      </c>
      <c r="D14" s="448"/>
      <c r="E14" s="449"/>
      <c r="F14" s="70">
        <v>0</v>
      </c>
      <c r="G14" s="70">
        <v>0</v>
      </c>
    </row>
    <row r="15" spans="1:7" x14ac:dyDescent="0.25">
      <c r="A15" s="40"/>
      <c r="B15" s="69">
        <v>4</v>
      </c>
      <c r="C15" s="447" t="s">
        <v>108</v>
      </c>
      <c r="D15" s="448"/>
      <c r="E15" s="449"/>
      <c r="F15" s="71">
        <f>SUM(F16:F17)</f>
        <v>787917.55499999993</v>
      </c>
      <c r="G15" s="71">
        <f>SUM(G16:G17)</f>
        <v>854060</v>
      </c>
    </row>
    <row r="16" spans="1:7" x14ac:dyDescent="0.25">
      <c r="A16" s="40"/>
      <c r="B16" s="69"/>
      <c r="C16" s="72"/>
      <c r="D16" s="453" t="s">
        <v>109</v>
      </c>
      <c r="E16" s="454"/>
      <c r="F16" s="70">
        <v>675165</v>
      </c>
      <c r="G16" s="70">
        <v>731850</v>
      </c>
    </row>
    <row r="17" spans="1:7" x14ac:dyDescent="0.25">
      <c r="A17" s="40"/>
      <c r="B17" s="69"/>
      <c r="C17" s="72"/>
      <c r="D17" s="453" t="s">
        <v>110</v>
      </c>
      <c r="E17" s="454"/>
      <c r="F17" s="70">
        <f>F16*16.7%</f>
        <v>112752.55499999999</v>
      </c>
      <c r="G17" s="70">
        <v>122210</v>
      </c>
    </row>
    <row r="18" spans="1:7" x14ac:dyDescent="0.25">
      <c r="A18" s="40"/>
      <c r="B18" s="51">
        <v>5</v>
      </c>
      <c r="C18" s="447" t="s">
        <v>111</v>
      </c>
      <c r="D18" s="448"/>
      <c r="E18" s="449"/>
      <c r="F18" s="68">
        <v>0</v>
      </c>
      <c r="G18" s="68">
        <v>0</v>
      </c>
    </row>
    <row r="19" spans="1:7" x14ac:dyDescent="0.25">
      <c r="A19" s="40"/>
      <c r="B19" s="51">
        <v>6</v>
      </c>
      <c r="C19" s="447" t="s">
        <v>112</v>
      </c>
      <c r="D19" s="448"/>
      <c r="E19" s="449"/>
      <c r="F19" s="68">
        <v>0</v>
      </c>
      <c r="G19" s="68">
        <v>0</v>
      </c>
    </row>
    <row r="20" spans="1:7" x14ac:dyDescent="0.25">
      <c r="A20" s="40"/>
      <c r="B20" s="51">
        <v>7</v>
      </c>
      <c r="C20" s="436" t="s">
        <v>113</v>
      </c>
      <c r="D20" s="437"/>
      <c r="E20" s="438"/>
      <c r="F20" s="73">
        <f>F15+F18+F19</f>
        <v>787917.55499999993</v>
      </c>
      <c r="G20" s="73">
        <f>G15+G18+G19</f>
        <v>854060</v>
      </c>
    </row>
    <row r="21" spans="1:7" x14ac:dyDescent="0.25">
      <c r="A21" s="40"/>
      <c r="B21" s="51">
        <v>8</v>
      </c>
      <c r="C21" s="450" t="s">
        <v>114</v>
      </c>
      <c r="D21" s="451"/>
      <c r="E21" s="452"/>
      <c r="F21" s="73">
        <f>F7-F20</f>
        <v>-787917.55499999993</v>
      </c>
      <c r="G21" s="73">
        <f>G7-G20</f>
        <v>-854060</v>
      </c>
    </row>
    <row r="22" spans="1:7" x14ac:dyDescent="0.25">
      <c r="A22" s="40"/>
      <c r="B22" s="51">
        <v>9</v>
      </c>
      <c r="C22" s="447" t="s">
        <v>115</v>
      </c>
      <c r="D22" s="448"/>
      <c r="E22" s="449"/>
      <c r="F22" s="68">
        <v>0</v>
      </c>
      <c r="G22" s="68">
        <v>0</v>
      </c>
    </row>
    <row r="23" spans="1:7" x14ac:dyDescent="0.25">
      <c r="A23" s="40"/>
      <c r="B23" s="51">
        <v>10</v>
      </c>
      <c r="C23" s="447" t="s">
        <v>116</v>
      </c>
      <c r="D23" s="448"/>
      <c r="E23" s="449"/>
      <c r="F23" s="68">
        <v>0</v>
      </c>
      <c r="G23" s="68">
        <v>0</v>
      </c>
    </row>
    <row r="24" spans="1:7" x14ac:dyDescent="0.25">
      <c r="A24" s="40"/>
      <c r="B24" s="51">
        <v>11</v>
      </c>
      <c r="C24" s="447" t="s">
        <v>117</v>
      </c>
      <c r="D24" s="448"/>
      <c r="E24" s="449"/>
      <c r="F24" s="68"/>
      <c r="G24" s="68"/>
    </row>
    <row r="25" spans="1:7" x14ac:dyDescent="0.25">
      <c r="A25" s="40"/>
      <c r="B25" s="51"/>
      <c r="C25" s="74">
        <v>121</v>
      </c>
      <c r="D25" s="453" t="s">
        <v>118</v>
      </c>
      <c r="E25" s="454"/>
      <c r="F25" s="68"/>
      <c r="G25" s="68"/>
    </row>
    <row r="26" spans="1:7" x14ac:dyDescent="0.25">
      <c r="A26" s="40"/>
      <c r="B26" s="51"/>
      <c r="C26" s="72">
        <v>122</v>
      </c>
      <c r="D26" s="453" t="s">
        <v>119</v>
      </c>
      <c r="E26" s="454"/>
      <c r="F26" s="68"/>
      <c r="G26" s="68"/>
    </row>
    <row r="27" spans="1:7" x14ac:dyDescent="0.25">
      <c r="A27" s="40"/>
      <c r="B27" s="51"/>
      <c r="C27" s="72">
        <v>123</v>
      </c>
      <c r="D27" s="453" t="s">
        <v>120</v>
      </c>
      <c r="E27" s="454"/>
      <c r="F27" s="68"/>
      <c r="G27" s="68"/>
    </row>
    <row r="28" spans="1:7" x14ac:dyDescent="0.25">
      <c r="A28" s="40"/>
      <c r="B28" s="51"/>
      <c r="C28" s="72">
        <v>124</v>
      </c>
      <c r="D28" s="453" t="s">
        <v>121</v>
      </c>
      <c r="E28" s="454"/>
      <c r="F28" s="68">
        <v>0</v>
      </c>
      <c r="G28" s="68">
        <v>0</v>
      </c>
    </row>
    <row r="29" spans="1:7" x14ac:dyDescent="0.25">
      <c r="A29" s="40"/>
      <c r="B29" s="51"/>
      <c r="C29" s="72"/>
      <c r="D29" s="230" t="s">
        <v>293</v>
      </c>
      <c r="E29" s="77"/>
      <c r="F29" s="68"/>
      <c r="G29" s="68"/>
    </row>
    <row r="30" spans="1:7" x14ac:dyDescent="0.25">
      <c r="A30" s="40"/>
      <c r="B30" s="51">
        <v>12</v>
      </c>
      <c r="C30" s="450" t="s">
        <v>122</v>
      </c>
      <c r="D30" s="451"/>
      <c r="E30" s="452"/>
      <c r="F30" s="73">
        <f>F29+F28+F27+F26+F25+F24+F23+F22</f>
        <v>0</v>
      </c>
      <c r="G30" s="73">
        <f>G29+G28+G27+G26+G25+G24+G23+G22</f>
        <v>0</v>
      </c>
    </row>
    <row r="31" spans="1:7" x14ac:dyDescent="0.25">
      <c r="A31" s="40"/>
      <c r="B31" s="51" t="s">
        <v>127</v>
      </c>
      <c r="C31" s="78" t="s">
        <v>131</v>
      </c>
      <c r="D31" s="53"/>
      <c r="E31" s="79"/>
      <c r="F31" s="73">
        <f>F30+F20</f>
        <v>787917.55499999993</v>
      </c>
      <c r="G31" s="73">
        <f>G30+G20</f>
        <v>854060</v>
      </c>
    </row>
    <row r="32" spans="1:7" x14ac:dyDescent="0.25">
      <c r="A32" s="40"/>
      <c r="B32" s="51">
        <v>13</v>
      </c>
      <c r="C32" s="450" t="s">
        <v>123</v>
      </c>
      <c r="D32" s="451"/>
      <c r="E32" s="452"/>
      <c r="F32" s="73">
        <f>F7-F31</f>
        <v>-787917.55499999993</v>
      </c>
      <c r="G32" s="73">
        <f>G7-G31</f>
        <v>-854060</v>
      </c>
    </row>
    <row r="33" spans="1:7" x14ac:dyDescent="0.25">
      <c r="A33" s="40"/>
      <c r="B33" s="51">
        <v>14</v>
      </c>
      <c r="C33" s="447" t="s">
        <v>124</v>
      </c>
      <c r="D33" s="448"/>
      <c r="E33" s="449"/>
      <c r="F33" s="68"/>
      <c r="G33" s="68"/>
    </row>
    <row r="34" spans="1:7" x14ac:dyDescent="0.25">
      <c r="A34" s="40"/>
      <c r="B34" s="51">
        <v>15</v>
      </c>
      <c r="C34" s="450" t="s">
        <v>125</v>
      </c>
      <c r="D34" s="451"/>
      <c r="E34" s="452"/>
      <c r="F34" s="73">
        <f>F32-F33</f>
        <v>-787917.55499999993</v>
      </c>
      <c r="G34" s="73">
        <f>G32-G33</f>
        <v>-854060</v>
      </c>
    </row>
    <row r="35" spans="1:7" x14ac:dyDescent="0.25">
      <c r="A35" s="40"/>
      <c r="B35" s="51">
        <v>16</v>
      </c>
      <c r="C35" s="447" t="s">
        <v>126</v>
      </c>
      <c r="D35" s="448"/>
      <c r="E35" s="449"/>
      <c r="F35" s="68"/>
      <c r="G35" s="68"/>
    </row>
    <row r="36" spans="1:7" x14ac:dyDescent="0.25">
      <c r="A36" s="40"/>
      <c r="B36" s="61"/>
      <c r="C36" s="61"/>
      <c r="D36" s="61"/>
      <c r="E36" s="63"/>
      <c r="F36" s="64"/>
      <c r="G36" s="64"/>
    </row>
    <row r="37" spans="1:7" x14ac:dyDescent="0.25">
      <c r="A37" s="40"/>
      <c r="B37" s="61"/>
      <c r="C37" s="61"/>
      <c r="D37" s="61"/>
      <c r="E37" s="63"/>
      <c r="F37" s="233" t="e">
        <f>F32/F7</f>
        <v>#DIV/0!</v>
      </c>
      <c r="G37" s="64"/>
    </row>
    <row r="38" spans="1:7" x14ac:dyDescent="0.25">
      <c r="A38" s="40"/>
      <c r="B38" s="61"/>
      <c r="C38" s="61"/>
      <c r="D38" s="61"/>
      <c r="E38" s="63"/>
      <c r="F38" s="64"/>
      <c r="G38" s="64"/>
    </row>
    <row r="39" spans="1:7" x14ac:dyDescent="0.25">
      <c r="A39" s="40"/>
      <c r="B39" s="61"/>
      <c r="C39" s="61"/>
      <c r="D39" s="61"/>
      <c r="E39" s="63"/>
      <c r="F39" s="64"/>
      <c r="G39" s="64"/>
    </row>
    <row r="40" spans="1:7" x14ac:dyDescent="0.25">
      <c r="A40" s="40"/>
      <c r="B40" s="61"/>
      <c r="C40" s="61"/>
      <c r="D40" s="61"/>
      <c r="E40" s="63"/>
      <c r="F40" s="64"/>
      <c r="G40" s="64"/>
    </row>
  </sheetData>
  <mergeCells count="28">
    <mergeCell ref="C8:E8"/>
    <mergeCell ref="B2:G2"/>
    <mergeCell ref="B3:G3"/>
    <mergeCell ref="B5:B6"/>
    <mergeCell ref="C5:E6"/>
    <mergeCell ref="C7:E7"/>
    <mergeCell ref="B4:E4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7" workbookViewId="0">
      <selection sqref="A1:G41"/>
    </sheetView>
  </sheetViews>
  <sheetFormatPr defaultRowHeight="15" x14ac:dyDescent="0.2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3.140625" customWidth="1"/>
    <col min="7" max="7" width="13" customWidth="1"/>
  </cols>
  <sheetData>
    <row r="1" spans="1:7" x14ac:dyDescent="0.25">
      <c r="A1" s="242"/>
      <c r="B1" s="242" t="s">
        <v>63</v>
      </c>
      <c r="C1" s="242"/>
      <c r="D1" s="242"/>
      <c r="E1" s="242"/>
      <c r="F1" s="242"/>
      <c r="G1" s="242"/>
    </row>
    <row r="2" spans="1:7" ht="18" x14ac:dyDescent="0.25">
      <c r="A2" s="243"/>
      <c r="B2" s="464" t="s">
        <v>453</v>
      </c>
      <c r="C2" s="464"/>
      <c r="D2" s="464"/>
      <c r="E2" s="464"/>
      <c r="F2" s="464"/>
      <c r="G2" s="464"/>
    </row>
    <row r="3" spans="1:7" ht="15.75" x14ac:dyDescent="0.25">
      <c r="A3" s="108"/>
      <c r="B3" s="414" t="s">
        <v>467</v>
      </c>
      <c r="C3" s="415"/>
      <c r="D3" s="415"/>
      <c r="E3" s="415"/>
      <c r="F3" s="21">
        <v>2013</v>
      </c>
      <c r="G3" s="234">
        <v>2012</v>
      </c>
    </row>
    <row r="4" spans="1:7" x14ac:dyDescent="0.25">
      <c r="A4" s="243"/>
      <c r="B4" s="458" t="s">
        <v>20</v>
      </c>
      <c r="C4" s="430" t="s">
        <v>132</v>
      </c>
      <c r="D4" s="431"/>
      <c r="E4" s="432"/>
      <c r="F4" s="65" t="s">
        <v>23</v>
      </c>
      <c r="G4" s="65" t="s">
        <v>23</v>
      </c>
    </row>
    <row r="5" spans="1:7" x14ac:dyDescent="0.25">
      <c r="A5" s="243"/>
      <c r="B5" s="459"/>
      <c r="C5" s="433"/>
      <c r="D5" s="434"/>
      <c r="E5" s="435"/>
      <c r="F5" s="66" t="s">
        <v>24</v>
      </c>
      <c r="G5" s="67" t="s">
        <v>25</v>
      </c>
    </row>
    <row r="6" spans="1:7" x14ac:dyDescent="0.25">
      <c r="A6" s="81"/>
      <c r="B6" s="29"/>
      <c r="C6" s="84" t="s">
        <v>133</v>
      </c>
      <c r="D6" s="85"/>
      <c r="E6" s="39"/>
      <c r="F6" s="36"/>
      <c r="G6" s="36"/>
    </row>
    <row r="7" spans="1:7" x14ac:dyDescent="0.25">
      <c r="A7" s="81"/>
      <c r="B7" s="29"/>
      <c r="C7" s="84"/>
      <c r="D7" s="32" t="s">
        <v>134</v>
      </c>
      <c r="E7" s="32"/>
      <c r="F7" s="86">
        <v>0</v>
      </c>
      <c r="G7" s="86">
        <v>0</v>
      </c>
    </row>
    <row r="8" spans="1:7" x14ac:dyDescent="0.25">
      <c r="A8" s="81"/>
      <c r="B8" s="29"/>
      <c r="C8" s="87"/>
      <c r="D8" s="88" t="s">
        <v>135</v>
      </c>
      <c r="E8" s="81"/>
      <c r="F8" s="86"/>
      <c r="G8" s="86"/>
    </row>
    <row r="9" spans="1:7" x14ac:dyDescent="0.25">
      <c r="A9" s="81"/>
      <c r="B9" s="29"/>
      <c r="C9" s="84"/>
      <c r="D9" s="85"/>
      <c r="E9" s="89" t="s">
        <v>136</v>
      </c>
      <c r="F9" s="86"/>
      <c r="G9" s="86"/>
    </row>
    <row r="10" spans="1:7" x14ac:dyDescent="0.25">
      <c r="A10" s="81"/>
      <c r="B10" s="29"/>
      <c r="C10" s="84"/>
      <c r="D10" s="85"/>
      <c r="E10" s="89" t="s">
        <v>137</v>
      </c>
      <c r="F10" s="86">
        <v>0</v>
      </c>
      <c r="G10" s="86"/>
    </row>
    <row r="11" spans="1:7" x14ac:dyDescent="0.25">
      <c r="A11" s="81"/>
      <c r="B11" s="29"/>
      <c r="C11" s="84"/>
      <c r="D11" s="85"/>
      <c r="E11" s="89" t="s">
        <v>138</v>
      </c>
      <c r="F11" s="86">
        <v>0</v>
      </c>
      <c r="G11" s="86"/>
    </row>
    <row r="12" spans="1:7" x14ac:dyDescent="0.25">
      <c r="A12" s="81"/>
      <c r="B12" s="29"/>
      <c r="C12" s="84"/>
      <c r="D12" s="85"/>
      <c r="E12" s="89" t="s">
        <v>139</v>
      </c>
      <c r="F12" s="86">
        <v>0</v>
      </c>
      <c r="G12" s="86">
        <v>0</v>
      </c>
    </row>
    <row r="13" spans="1:7" x14ac:dyDescent="0.25">
      <c r="A13" s="90"/>
      <c r="B13" s="465"/>
      <c r="C13" s="460"/>
      <c r="D13" s="91" t="s">
        <v>140</v>
      </c>
      <c r="E13" s="90"/>
      <c r="F13" s="462">
        <v>0</v>
      </c>
      <c r="G13" s="462">
        <v>0</v>
      </c>
    </row>
    <row r="14" spans="1:7" x14ac:dyDescent="0.25">
      <c r="A14" s="90"/>
      <c r="B14" s="466"/>
      <c r="C14" s="461"/>
      <c r="D14" s="92" t="s">
        <v>141</v>
      </c>
      <c r="E14" s="90"/>
      <c r="F14" s="463"/>
      <c r="G14" s="463"/>
    </row>
    <row r="15" spans="1:7" x14ac:dyDescent="0.25">
      <c r="A15" s="81"/>
      <c r="B15" s="23"/>
      <c r="C15" s="84"/>
      <c r="D15" s="32" t="s">
        <v>142</v>
      </c>
      <c r="E15" s="32"/>
      <c r="F15" s="93">
        <v>0</v>
      </c>
      <c r="G15" s="93"/>
    </row>
    <row r="16" spans="1:7" x14ac:dyDescent="0.25">
      <c r="A16" s="81"/>
      <c r="B16" s="428"/>
      <c r="C16" s="460"/>
      <c r="D16" s="91" t="s">
        <v>143</v>
      </c>
      <c r="E16" s="91"/>
      <c r="F16" s="462">
        <v>0</v>
      </c>
      <c r="G16" s="462">
        <v>0</v>
      </c>
    </row>
    <row r="17" spans="1:7" x14ac:dyDescent="0.25">
      <c r="A17" s="81"/>
      <c r="B17" s="429"/>
      <c r="C17" s="461"/>
      <c r="D17" s="88" t="s">
        <v>144</v>
      </c>
      <c r="E17" s="88"/>
      <c r="F17" s="463"/>
      <c r="G17" s="463"/>
    </row>
    <row r="18" spans="1:7" x14ac:dyDescent="0.25">
      <c r="A18" s="81"/>
      <c r="B18" s="29"/>
      <c r="C18" s="84"/>
      <c r="D18" s="59" t="s">
        <v>145</v>
      </c>
      <c r="E18" s="59"/>
      <c r="F18" s="94">
        <f>SUM(F7:F17)</f>
        <v>0</v>
      </c>
      <c r="G18" s="94">
        <f>SUM(G7:G17)</f>
        <v>0</v>
      </c>
    </row>
    <row r="19" spans="1:7" x14ac:dyDescent="0.25">
      <c r="A19" s="81"/>
      <c r="B19" s="29"/>
      <c r="C19" s="84"/>
      <c r="D19" s="32" t="s">
        <v>146</v>
      </c>
      <c r="E19" s="32"/>
      <c r="F19" s="86">
        <v>0</v>
      </c>
      <c r="G19" s="86">
        <v>0</v>
      </c>
    </row>
    <row r="20" spans="1:7" x14ac:dyDescent="0.25">
      <c r="A20" s="81"/>
      <c r="B20" s="29"/>
      <c r="C20" s="84"/>
      <c r="D20" s="32" t="s">
        <v>147</v>
      </c>
      <c r="E20" s="32"/>
      <c r="F20" s="86">
        <v>0</v>
      </c>
      <c r="G20" s="86">
        <v>0</v>
      </c>
    </row>
    <row r="21" spans="1:7" x14ac:dyDescent="0.25">
      <c r="A21" s="81"/>
      <c r="B21" s="29"/>
      <c r="C21" s="84"/>
      <c r="D21" s="95" t="s">
        <v>148</v>
      </c>
      <c r="E21" s="59"/>
      <c r="F21" s="73">
        <f>SUM(F18:F20)</f>
        <v>0</v>
      </c>
      <c r="G21" s="73">
        <f>SUM(G18:G20)</f>
        <v>0</v>
      </c>
    </row>
    <row r="22" spans="1:7" x14ac:dyDescent="0.25">
      <c r="A22" s="81"/>
      <c r="B22" s="29"/>
      <c r="C22" s="96" t="s">
        <v>149</v>
      </c>
      <c r="D22" s="85"/>
      <c r="E22" s="32"/>
      <c r="F22" s="86"/>
      <c r="G22" s="86"/>
    </row>
    <row r="23" spans="1:7" x14ac:dyDescent="0.25">
      <c r="A23" s="81"/>
      <c r="B23" s="29"/>
      <c r="C23" s="84"/>
      <c r="D23" s="32" t="s">
        <v>150</v>
      </c>
      <c r="E23" s="32"/>
      <c r="F23" s="86"/>
      <c r="G23" s="86"/>
    </row>
    <row r="24" spans="1:7" x14ac:dyDescent="0.25">
      <c r="A24" s="81"/>
      <c r="B24" s="29"/>
      <c r="C24" s="84"/>
      <c r="D24" s="32" t="s">
        <v>151</v>
      </c>
      <c r="E24" s="32"/>
      <c r="F24" s="86">
        <v>0</v>
      </c>
      <c r="G24" s="86"/>
    </row>
    <row r="25" spans="1:7" x14ac:dyDescent="0.25">
      <c r="A25" s="81"/>
      <c r="B25" s="29"/>
      <c r="C25" s="97"/>
      <c r="D25" s="32" t="s">
        <v>152</v>
      </c>
      <c r="E25" s="32"/>
      <c r="F25" s="86"/>
      <c r="G25" s="86"/>
    </row>
    <row r="26" spans="1:7" x14ac:dyDescent="0.25">
      <c r="A26" s="81"/>
      <c r="B26" s="29"/>
      <c r="C26" s="37"/>
      <c r="D26" s="32" t="s">
        <v>153</v>
      </c>
      <c r="E26" s="32"/>
      <c r="F26" s="86"/>
      <c r="G26" s="86"/>
    </row>
    <row r="27" spans="1:7" x14ac:dyDescent="0.25">
      <c r="A27" s="81"/>
      <c r="B27" s="29"/>
      <c r="C27" s="37"/>
      <c r="D27" s="32" t="s">
        <v>154</v>
      </c>
      <c r="E27" s="32"/>
      <c r="F27" s="86"/>
      <c r="G27" s="86"/>
    </row>
    <row r="28" spans="1:7" x14ac:dyDescent="0.25">
      <c r="A28" s="81"/>
      <c r="B28" s="29"/>
      <c r="C28" s="37"/>
      <c r="D28" s="35" t="s">
        <v>155</v>
      </c>
      <c r="E28" s="32"/>
      <c r="F28" s="73">
        <f>SUM(F23:F27)</f>
        <v>0</v>
      </c>
      <c r="G28" s="73">
        <f>SUM(G23:G27)</f>
        <v>0</v>
      </c>
    </row>
    <row r="29" spans="1:7" x14ac:dyDescent="0.25">
      <c r="A29" s="81"/>
      <c r="B29" s="29"/>
      <c r="C29" s="84" t="s">
        <v>156</v>
      </c>
      <c r="D29" s="98"/>
      <c r="E29" s="32"/>
      <c r="F29" s="86"/>
      <c r="G29" s="86"/>
    </row>
    <row r="30" spans="1:7" x14ac:dyDescent="0.25">
      <c r="A30" s="81"/>
      <c r="B30" s="29"/>
      <c r="C30" s="37"/>
      <c r="D30" s="32" t="s">
        <v>157</v>
      </c>
      <c r="E30" s="32"/>
      <c r="F30" s="86">
        <v>0</v>
      </c>
      <c r="G30" s="86">
        <v>0</v>
      </c>
    </row>
    <row r="31" spans="1:7" x14ac:dyDescent="0.25">
      <c r="A31" s="81"/>
      <c r="B31" s="29"/>
      <c r="C31" s="37"/>
      <c r="D31" s="32" t="s">
        <v>158</v>
      </c>
      <c r="E31" s="32"/>
      <c r="F31" s="86">
        <v>0</v>
      </c>
      <c r="G31" s="86"/>
    </row>
    <row r="32" spans="1:7" x14ac:dyDescent="0.25">
      <c r="A32" s="81"/>
      <c r="B32" s="29"/>
      <c r="C32" s="37"/>
      <c r="D32" s="32" t="s">
        <v>159</v>
      </c>
      <c r="E32" s="32"/>
      <c r="F32" s="86"/>
      <c r="G32" s="86"/>
    </row>
    <row r="33" spans="1:7" x14ac:dyDescent="0.25">
      <c r="A33" s="81"/>
      <c r="B33" s="29"/>
      <c r="C33" s="37"/>
      <c r="D33" s="32" t="s">
        <v>160</v>
      </c>
      <c r="E33" s="32"/>
      <c r="F33" s="86"/>
      <c r="G33" s="86"/>
    </row>
    <row r="34" spans="1:7" x14ac:dyDescent="0.25">
      <c r="A34" s="81"/>
      <c r="B34" s="29"/>
      <c r="C34" s="37"/>
      <c r="D34" s="35" t="s">
        <v>161</v>
      </c>
      <c r="E34" s="32"/>
      <c r="F34" s="73">
        <f>SUM(F30:F33)</f>
        <v>0</v>
      </c>
      <c r="G34" s="73">
        <f>SUM(G30:G33)</f>
        <v>0</v>
      </c>
    </row>
    <row r="35" spans="1:7" x14ac:dyDescent="0.25">
      <c r="A35" s="1"/>
      <c r="B35" s="99"/>
      <c r="C35" s="96" t="s">
        <v>162</v>
      </c>
      <c r="D35" s="99"/>
      <c r="E35" s="100"/>
      <c r="F35" s="101">
        <f>F21+F28+F34</f>
        <v>0</v>
      </c>
      <c r="G35" s="101">
        <f>G21+G28+G34</f>
        <v>0</v>
      </c>
    </row>
    <row r="36" spans="1:7" x14ac:dyDescent="0.25">
      <c r="A36" s="1"/>
      <c r="B36" s="99"/>
      <c r="C36" s="96" t="s">
        <v>163</v>
      </c>
      <c r="D36" s="99"/>
      <c r="E36" s="100"/>
      <c r="F36" s="102">
        <v>0</v>
      </c>
      <c r="G36" s="102"/>
    </row>
    <row r="37" spans="1:7" x14ac:dyDescent="0.25">
      <c r="A37" s="1"/>
      <c r="B37" s="99"/>
      <c r="C37" s="96" t="s">
        <v>164</v>
      </c>
      <c r="D37" s="99"/>
      <c r="E37" s="100"/>
      <c r="F37" s="101">
        <f>F35+F36</f>
        <v>0</v>
      </c>
      <c r="G37" s="101">
        <f>G35+G36</f>
        <v>0</v>
      </c>
    </row>
    <row r="38" spans="1:7" x14ac:dyDescent="0.25">
      <c r="A38" s="1"/>
      <c r="B38" s="82"/>
      <c r="C38" s="82"/>
      <c r="D38" s="82"/>
      <c r="E38" s="1"/>
      <c r="F38" s="83"/>
      <c r="G38" s="83"/>
    </row>
    <row r="39" spans="1:7" x14ac:dyDescent="0.25">
      <c r="A39" s="1"/>
      <c r="B39" s="82"/>
      <c r="C39" s="82"/>
      <c r="D39" s="82"/>
      <c r="E39" s="1"/>
      <c r="F39" s="103">
        <v>0</v>
      </c>
      <c r="G39" s="103">
        <v>0</v>
      </c>
    </row>
    <row r="40" spans="1:7" x14ac:dyDescent="0.25">
      <c r="A40" s="1"/>
      <c r="B40" s="82"/>
      <c r="C40" s="82"/>
      <c r="D40" s="82"/>
      <c r="E40" s="1"/>
      <c r="F40" s="103">
        <f>F37-F39</f>
        <v>0</v>
      </c>
      <c r="G40" s="103">
        <f>G37-G39</f>
        <v>0</v>
      </c>
    </row>
    <row r="41" spans="1:7" x14ac:dyDescent="0.25">
      <c r="A41" s="1"/>
      <c r="B41" s="82"/>
      <c r="C41" s="82"/>
      <c r="D41" s="82"/>
      <c r="E41" s="1"/>
      <c r="F41" s="83"/>
      <c r="G41" s="83"/>
    </row>
    <row r="42" spans="1:7" x14ac:dyDescent="0.25">
      <c r="A42" s="1"/>
      <c r="B42" s="82"/>
      <c r="C42" s="82"/>
      <c r="D42" s="82"/>
      <c r="E42" s="1"/>
      <c r="F42" s="83"/>
      <c r="G42" s="83"/>
    </row>
    <row r="43" spans="1:7" x14ac:dyDescent="0.25">
      <c r="A43" s="1"/>
      <c r="B43" s="82"/>
      <c r="C43" s="82"/>
      <c r="D43" s="82"/>
      <c r="E43" s="1"/>
      <c r="F43" s="83"/>
      <c r="G43" s="83"/>
    </row>
    <row r="44" spans="1:7" x14ac:dyDescent="0.25">
      <c r="A44" s="1"/>
      <c r="B44" s="82"/>
      <c r="C44" s="82"/>
      <c r="D44" s="82"/>
      <c r="E44" s="1"/>
      <c r="F44" s="83"/>
      <c r="G44" s="83"/>
    </row>
    <row r="45" spans="1:7" x14ac:dyDescent="0.25">
      <c r="A45" s="1"/>
      <c r="B45" s="82"/>
      <c r="C45" s="82"/>
      <c r="D45" s="82"/>
      <c r="E45" s="1"/>
      <c r="F45" s="83"/>
      <c r="G45" s="83"/>
    </row>
    <row r="46" spans="1:7" x14ac:dyDescent="0.25">
      <c r="A46" s="1"/>
      <c r="B46" s="82"/>
      <c r="C46" s="82"/>
      <c r="D46" s="82"/>
      <c r="E46" s="1"/>
      <c r="F46" s="83"/>
      <c r="G46" s="83"/>
    </row>
    <row r="47" spans="1:7" x14ac:dyDescent="0.25">
      <c r="A47" s="1"/>
      <c r="B47" s="82"/>
      <c r="C47" s="82"/>
      <c r="D47" s="82"/>
      <c r="E47" s="1"/>
      <c r="F47" s="83"/>
      <c r="G47" s="83"/>
    </row>
    <row r="48" spans="1:7" x14ac:dyDescent="0.25">
      <c r="A48" s="1"/>
      <c r="B48" s="82"/>
      <c r="C48" s="82"/>
      <c r="D48" s="82"/>
      <c r="E48" s="1"/>
      <c r="F48" s="83"/>
      <c r="G48" s="83"/>
    </row>
    <row r="49" spans="1:7" x14ac:dyDescent="0.25">
      <c r="A49" s="1"/>
      <c r="B49" s="82"/>
      <c r="C49" s="82"/>
      <c r="D49" s="82"/>
      <c r="E49" s="1"/>
      <c r="F49" s="83"/>
      <c r="G49" s="83"/>
    </row>
    <row r="50" spans="1:7" x14ac:dyDescent="0.25">
      <c r="A50" s="1"/>
      <c r="B50" s="82"/>
      <c r="C50" s="82"/>
      <c r="D50" s="82"/>
      <c r="E50" s="1"/>
      <c r="F50" s="83"/>
      <c r="G50" s="83"/>
    </row>
  </sheetData>
  <mergeCells count="12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  <mergeCell ref="B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sqref="A1:M25"/>
    </sheetView>
  </sheetViews>
  <sheetFormatPr defaultRowHeight="15" x14ac:dyDescent="0.25"/>
  <cols>
    <col min="1" max="1" width="5.140625" customWidth="1"/>
    <col min="2" max="2" width="23.28515625" customWidth="1"/>
    <col min="3" max="3" width="5.28515625" customWidth="1"/>
    <col min="5" max="5" width="8.140625" customWidth="1"/>
    <col min="6" max="6" width="7.7109375" customWidth="1"/>
    <col min="10" max="10" width="8" customWidth="1"/>
  </cols>
  <sheetData>
    <row r="2" spans="1:13" x14ac:dyDescent="0.25">
      <c r="M2" s="104"/>
    </row>
    <row r="3" spans="1:13" x14ac:dyDescent="0.25">
      <c r="M3" s="104"/>
    </row>
    <row r="4" spans="1:13" ht="18" x14ac:dyDescent="0.25">
      <c r="B4" s="105" t="s">
        <v>102</v>
      </c>
      <c r="C4" s="106"/>
      <c r="F4" s="107" t="s">
        <v>454</v>
      </c>
      <c r="G4" s="108"/>
      <c r="H4" s="108"/>
      <c r="I4" s="108"/>
      <c r="J4" s="108"/>
      <c r="M4" s="104"/>
    </row>
    <row r="5" spans="1:13" x14ac:dyDescent="0.25">
      <c r="B5" s="414" t="s">
        <v>467</v>
      </c>
      <c r="C5" s="415"/>
      <c r="D5" s="415"/>
      <c r="E5" s="415"/>
      <c r="M5" s="104"/>
    </row>
    <row r="6" spans="1:13" x14ac:dyDescent="0.25">
      <c r="A6" s="439" t="s">
        <v>20</v>
      </c>
      <c r="B6" s="467" t="s">
        <v>165</v>
      </c>
      <c r="C6" s="439" t="s">
        <v>166</v>
      </c>
      <c r="D6" s="109" t="s">
        <v>167</v>
      </c>
      <c r="E6" s="439" t="s">
        <v>168</v>
      </c>
      <c r="F6" s="439" t="s">
        <v>169</v>
      </c>
      <c r="G6" s="109" t="s">
        <v>167</v>
      </c>
      <c r="H6" s="109" t="s">
        <v>170</v>
      </c>
      <c r="I6" s="109" t="s">
        <v>171</v>
      </c>
      <c r="J6" s="110" t="s">
        <v>172</v>
      </c>
      <c r="K6" s="110" t="s">
        <v>173</v>
      </c>
      <c r="L6" s="111" t="s">
        <v>172</v>
      </c>
      <c r="M6" s="112" t="s">
        <v>174</v>
      </c>
    </row>
    <row r="7" spans="1:13" x14ac:dyDescent="0.25">
      <c r="A7" s="440"/>
      <c r="B7" s="468"/>
      <c r="C7" s="440"/>
      <c r="D7" s="113" t="s">
        <v>447</v>
      </c>
      <c r="E7" s="440"/>
      <c r="F7" s="440"/>
      <c r="G7" s="114" t="s">
        <v>448</v>
      </c>
      <c r="H7" s="385" t="s">
        <v>298</v>
      </c>
      <c r="I7" s="113" t="s">
        <v>447</v>
      </c>
      <c r="J7" s="115" t="s">
        <v>175</v>
      </c>
      <c r="K7" s="116" t="s">
        <v>455</v>
      </c>
      <c r="L7" s="116" t="s">
        <v>176</v>
      </c>
      <c r="M7" s="117" t="s">
        <v>448</v>
      </c>
    </row>
    <row r="8" spans="1:13" x14ac:dyDescent="0.25">
      <c r="A8" s="118">
        <v>1</v>
      </c>
      <c r="B8" s="119"/>
      <c r="C8" s="118"/>
      <c r="D8" s="120"/>
      <c r="E8" s="120"/>
      <c r="F8" s="120"/>
      <c r="G8" s="120">
        <f>D8+E8-F8</f>
        <v>0</v>
      </c>
      <c r="H8" s="120"/>
      <c r="I8" s="120">
        <f>D8-H8</f>
        <v>0</v>
      </c>
      <c r="J8" s="120">
        <f>I8+E8-F8</f>
        <v>0</v>
      </c>
      <c r="K8" s="121">
        <f>I8-J8</f>
        <v>0</v>
      </c>
      <c r="L8" s="121">
        <f>H8+K8</f>
        <v>0</v>
      </c>
      <c r="M8" s="121">
        <f>D8+E8-F8-L8</f>
        <v>0</v>
      </c>
    </row>
    <row r="9" spans="1:13" x14ac:dyDescent="0.25">
      <c r="A9" s="118">
        <v>2</v>
      </c>
      <c r="B9" s="119"/>
      <c r="C9" s="118"/>
      <c r="D9" s="120"/>
      <c r="E9" s="120"/>
      <c r="F9" s="120"/>
      <c r="G9" s="120">
        <f t="shared" ref="G9:G19" si="0">D9+E9-F9</f>
        <v>0</v>
      </c>
      <c r="H9" s="120"/>
      <c r="I9" s="120">
        <f t="shared" ref="I9:I19" si="1">D9-H9</f>
        <v>0</v>
      </c>
      <c r="J9" s="120">
        <f t="shared" ref="J9:J19" si="2">I9+E9-F9</f>
        <v>0</v>
      </c>
      <c r="K9" s="121">
        <f>I9-J9</f>
        <v>0</v>
      </c>
      <c r="L9" s="121">
        <f t="shared" ref="L9:L19" si="3">H9+K9</f>
        <v>0</v>
      </c>
      <c r="M9" s="121">
        <f t="shared" ref="M9:M19" si="4">D9+E9-F9-L9</f>
        <v>0</v>
      </c>
    </row>
    <row r="10" spans="1:13" x14ac:dyDescent="0.25">
      <c r="A10" s="118">
        <v>3</v>
      </c>
      <c r="B10" s="119"/>
      <c r="C10" s="118"/>
      <c r="D10" s="120"/>
      <c r="E10" s="120"/>
      <c r="F10" s="120"/>
      <c r="G10" s="120">
        <f t="shared" si="0"/>
        <v>0</v>
      </c>
      <c r="H10" s="120"/>
      <c r="I10" s="120">
        <f t="shared" si="1"/>
        <v>0</v>
      </c>
      <c r="J10" s="120">
        <f t="shared" si="2"/>
        <v>0</v>
      </c>
      <c r="K10" s="121">
        <f>I10-J10</f>
        <v>0</v>
      </c>
      <c r="L10" s="121">
        <f t="shared" si="3"/>
        <v>0</v>
      </c>
      <c r="M10" s="121">
        <f t="shared" si="4"/>
        <v>0</v>
      </c>
    </row>
    <row r="11" spans="1:13" x14ac:dyDescent="0.25">
      <c r="A11" s="118">
        <v>4</v>
      </c>
      <c r="B11" s="119"/>
      <c r="C11" s="118"/>
      <c r="D11" s="120"/>
      <c r="E11" s="120"/>
      <c r="F11" s="120"/>
      <c r="G11" s="120">
        <f t="shared" si="0"/>
        <v>0</v>
      </c>
      <c r="H11" s="120"/>
      <c r="I11" s="120">
        <f t="shared" si="1"/>
        <v>0</v>
      </c>
      <c r="J11" s="120">
        <f t="shared" si="2"/>
        <v>0</v>
      </c>
      <c r="K11" s="121">
        <f>I11-J11</f>
        <v>0</v>
      </c>
      <c r="L11" s="121">
        <f t="shared" si="3"/>
        <v>0</v>
      </c>
      <c r="M11" s="121">
        <f t="shared" si="4"/>
        <v>0</v>
      </c>
    </row>
    <row r="12" spans="1:13" x14ac:dyDescent="0.25">
      <c r="A12" s="118">
        <v>5</v>
      </c>
      <c r="B12" s="119"/>
      <c r="C12" s="118"/>
      <c r="D12" s="120"/>
      <c r="E12" s="120"/>
      <c r="F12" s="120"/>
      <c r="G12" s="120">
        <f t="shared" si="0"/>
        <v>0</v>
      </c>
      <c r="H12" s="120"/>
      <c r="I12" s="120">
        <f t="shared" si="1"/>
        <v>0</v>
      </c>
      <c r="J12" s="120">
        <f t="shared" si="2"/>
        <v>0</v>
      </c>
      <c r="K12" s="121">
        <f>I12-J12</f>
        <v>0</v>
      </c>
      <c r="L12" s="121">
        <f t="shared" si="3"/>
        <v>0</v>
      </c>
      <c r="M12" s="121">
        <f t="shared" si="4"/>
        <v>0</v>
      </c>
    </row>
    <row r="13" spans="1:13" x14ac:dyDescent="0.25">
      <c r="A13" s="122" t="s">
        <v>177</v>
      </c>
      <c r="B13" s="122" t="s">
        <v>178</v>
      </c>
      <c r="C13" s="49"/>
      <c r="D13" s="123">
        <f>SUM(D8:D12)</f>
        <v>0</v>
      </c>
      <c r="E13" s="123">
        <f>SUM(E8:E12)</f>
        <v>0</v>
      </c>
      <c r="F13" s="123"/>
      <c r="G13" s="124">
        <f t="shared" si="0"/>
        <v>0</v>
      </c>
      <c r="H13" s="123">
        <f t="shared" ref="H13:K13" si="5">SUM(H8:H12)</f>
        <v>0</v>
      </c>
      <c r="I13" s="124">
        <f t="shared" si="1"/>
        <v>0</v>
      </c>
      <c r="J13" s="124">
        <f t="shared" si="2"/>
        <v>0</v>
      </c>
      <c r="K13" s="28">
        <f t="shared" si="5"/>
        <v>0</v>
      </c>
      <c r="L13" s="80">
        <f t="shared" si="3"/>
        <v>0</v>
      </c>
      <c r="M13" s="80">
        <f t="shared" si="4"/>
        <v>0</v>
      </c>
    </row>
    <row r="14" spans="1:13" x14ac:dyDescent="0.25">
      <c r="A14" s="125">
        <v>1</v>
      </c>
      <c r="B14" s="126"/>
      <c r="C14" s="125"/>
      <c r="D14" s="127"/>
      <c r="E14" s="127"/>
      <c r="F14" s="127"/>
      <c r="G14" s="127">
        <f t="shared" si="0"/>
        <v>0</v>
      </c>
      <c r="H14" s="127"/>
      <c r="I14" s="127">
        <f t="shared" si="1"/>
        <v>0</v>
      </c>
      <c r="J14" s="127">
        <f t="shared" si="2"/>
        <v>0</v>
      </c>
      <c r="K14" s="128">
        <f>I14-J14</f>
        <v>0</v>
      </c>
      <c r="L14" s="128">
        <f t="shared" si="3"/>
        <v>0</v>
      </c>
      <c r="M14" s="128">
        <f t="shared" si="4"/>
        <v>0</v>
      </c>
    </row>
    <row r="15" spans="1:13" x14ac:dyDescent="0.25">
      <c r="A15" s="125">
        <v>2</v>
      </c>
      <c r="B15" s="126"/>
      <c r="C15" s="125"/>
      <c r="D15" s="127"/>
      <c r="E15" s="127"/>
      <c r="F15" s="127"/>
      <c r="G15" s="127">
        <f t="shared" si="0"/>
        <v>0</v>
      </c>
      <c r="H15" s="127"/>
      <c r="I15" s="127">
        <f t="shared" si="1"/>
        <v>0</v>
      </c>
      <c r="J15" s="127">
        <f t="shared" si="2"/>
        <v>0</v>
      </c>
      <c r="K15" s="128">
        <f>I15-J15</f>
        <v>0</v>
      </c>
      <c r="L15" s="128">
        <f t="shared" si="3"/>
        <v>0</v>
      </c>
      <c r="M15" s="128">
        <f t="shared" si="4"/>
        <v>0</v>
      </c>
    </row>
    <row r="16" spans="1:13" x14ac:dyDescent="0.25">
      <c r="A16" s="125">
        <v>3</v>
      </c>
      <c r="B16" s="126"/>
      <c r="C16" s="125"/>
      <c r="D16" s="127"/>
      <c r="E16" s="127"/>
      <c r="F16" s="127"/>
      <c r="G16" s="127">
        <f t="shared" si="0"/>
        <v>0</v>
      </c>
      <c r="H16" s="127"/>
      <c r="I16" s="127">
        <f t="shared" si="1"/>
        <v>0</v>
      </c>
      <c r="J16" s="127">
        <f t="shared" si="2"/>
        <v>0</v>
      </c>
      <c r="K16" s="128">
        <f>I16-J16</f>
        <v>0</v>
      </c>
      <c r="L16" s="128">
        <f t="shared" si="3"/>
        <v>0</v>
      </c>
      <c r="M16" s="128">
        <f t="shared" si="4"/>
        <v>0</v>
      </c>
    </row>
    <row r="17" spans="1:13" x14ac:dyDescent="0.25">
      <c r="A17" s="125">
        <v>4</v>
      </c>
      <c r="B17" s="126"/>
      <c r="C17" s="125"/>
      <c r="D17" s="127"/>
      <c r="E17" s="127"/>
      <c r="F17" s="127"/>
      <c r="G17" s="127">
        <f t="shared" si="0"/>
        <v>0</v>
      </c>
      <c r="H17" s="127"/>
      <c r="I17" s="127">
        <f t="shared" si="1"/>
        <v>0</v>
      </c>
      <c r="J17" s="127">
        <f t="shared" si="2"/>
        <v>0</v>
      </c>
      <c r="K17" s="128">
        <f>I17-J17</f>
        <v>0</v>
      </c>
      <c r="L17" s="128">
        <f t="shared" si="3"/>
        <v>0</v>
      </c>
      <c r="M17" s="128">
        <f t="shared" si="4"/>
        <v>0</v>
      </c>
    </row>
    <row r="18" spans="1:13" x14ac:dyDescent="0.25">
      <c r="A18" s="122" t="s">
        <v>179</v>
      </c>
      <c r="B18" s="122" t="s">
        <v>180</v>
      </c>
      <c r="C18" s="49"/>
      <c r="D18" s="123">
        <f>SUM(D14:D17)</f>
        <v>0</v>
      </c>
      <c r="E18" s="123">
        <f>SUM(E14:E17)</f>
        <v>0</v>
      </c>
      <c r="F18" s="123"/>
      <c r="G18" s="124">
        <f t="shared" si="0"/>
        <v>0</v>
      </c>
      <c r="H18" s="123">
        <f t="shared" ref="H18:K18" si="6">SUM(H14:H17)</f>
        <v>0</v>
      </c>
      <c r="I18" s="124">
        <f t="shared" si="1"/>
        <v>0</v>
      </c>
      <c r="J18" s="124">
        <f t="shared" si="2"/>
        <v>0</v>
      </c>
      <c r="K18" s="28">
        <f t="shared" si="6"/>
        <v>0</v>
      </c>
      <c r="L18" s="80">
        <f t="shared" si="3"/>
        <v>0</v>
      </c>
      <c r="M18" s="80">
        <f t="shared" si="4"/>
        <v>0</v>
      </c>
    </row>
    <row r="19" spans="1:13" x14ac:dyDescent="0.25">
      <c r="A19" s="122"/>
      <c r="B19" s="122" t="s">
        <v>181</v>
      </c>
      <c r="C19" s="49"/>
      <c r="D19" s="123">
        <f t="shared" ref="D19:K19" si="7">D13+D18</f>
        <v>0</v>
      </c>
      <c r="E19" s="123">
        <f t="shared" si="7"/>
        <v>0</v>
      </c>
      <c r="F19" s="123">
        <f t="shared" si="7"/>
        <v>0</v>
      </c>
      <c r="G19" s="124">
        <f t="shared" si="0"/>
        <v>0</v>
      </c>
      <c r="H19" s="123">
        <f t="shared" si="7"/>
        <v>0</v>
      </c>
      <c r="I19" s="124">
        <f t="shared" si="1"/>
        <v>0</v>
      </c>
      <c r="J19" s="124">
        <f t="shared" si="2"/>
        <v>0</v>
      </c>
      <c r="K19" s="123">
        <f t="shared" si="7"/>
        <v>0</v>
      </c>
      <c r="L19" s="80">
        <f t="shared" si="3"/>
        <v>0</v>
      </c>
      <c r="M19" s="80">
        <f t="shared" si="4"/>
        <v>0</v>
      </c>
    </row>
    <row r="20" spans="1:13" x14ac:dyDescent="0.25">
      <c r="M20" s="104"/>
    </row>
    <row r="21" spans="1:13" ht="15.75" x14ac:dyDescent="0.25">
      <c r="B21" t="s">
        <v>295</v>
      </c>
      <c r="K21" s="129" t="s">
        <v>182</v>
      </c>
      <c r="M21" s="104"/>
    </row>
    <row r="22" spans="1:13" ht="15.75" x14ac:dyDescent="0.25">
      <c r="K22" s="129"/>
      <c r="M22" s="104"/>
    </row>
    <row r="23" spans="1:13" x14ac:dyDescent="0.25">
      <c r="M23" s="104"/>
    </row>
    <row r="24" spans="1:13" x14ac:dyDescent="0.25">
      <c r="M24" s="104"/>
    </row>
    <row r="25" spans="1:13" x14ac:dyDescent="0.25">
      <c r="M25" s="104"/>
    </row>
  </sheetData>
  <mergeCells count="6">
    <mergeCell ref="F6:F7"/>
    <mergeCell ref="B5:E5"/>
    <mergeCell ref="A6:A7"/>
    <mergeCell ref="B6:B7"/>
    <mergeCell ref="C6:C7"/>
    <mergeCell ref="E6:E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opLeftCell="A25" workbookViewId="0">
      <selection sqref="A1:J34"/>
    </sheetView>
  </sheetViews>
  <sheetFormatPr defaultRowHeight="15" x14ac:dyDescent="0.25"/>
  <cols>
    <col min="1" max="1" width="39.28515625" customWidth="1"/>
    <col min="2" max="2" width="11.42578125" customWidth="1"/>
    <col min="7" max="7" width="10.85546875" customWidth="1"/>
    <col min="8" max="8" width="12" customWidth="1"/>
  </cols>
  <sheetData>
    <row r="2" spans="1:10" ht="15.75" x14ac:dyDescent="0.25">
      <c r="B2" s="183" t="s">
        <v>246</v>
      </c>
      <c r="C2" s="183"/>
      <c r="D2" s="183"/>
      <c r="E2" s="183"/>
      <c r="F2" s="183"/>
      <c r="G2" s="108"/>
    </row>
    <row r="3" spans="1:10" ht="15.75" x14ac:dyDescent="0.25">
      <c r="A3" s="182" t="s">
        <v>457</v>
      </c>
      <c r="B3" s="414" t="s">
        <v>467</v>
      </c>
      <c r="C3" s="415"/>
      <c r="D3" s="415"/>
      <c r="E3" s="415"/>
      <c r="F3" s="183"/>
      <c r="G3" s="108"/>
    </row>
    <row r="4" spans="1:10" x14ac:dyDescent="0.25">
      <c r="A4" s="182"/>
      <c r="B4" s="182" t="s">
        <v>247</v>
      </c>
      <c r="C4" s="182" t="s">
        <v>248</v>
      </c>
      <c r="D4" s="182" t="s">
        <v>249</v>
      </c>
      <c r="E4" s="182" t="s">
        <v>250</v>
      </c>
      <c r="F4" s="182" t="s">
        <v>251</v>
      </c>
      <c r="G4" s="182" t="s">
        <v>252</v>
      </c>
      <c r="H4" s="182" t="s">
        <v>253</v>
      </c>
      <c r="I4" s="182" t="s">
        <v>254</v>
      </c>
      <c r="J4" s="182" t="s">
        <v>253</v>
      </c>
    </row>
    <row r="5" spans="1:10" x14ac:dyDescent="0.25">
      <c r="A5" s="184"/>
      <c r="B5" s="184" t="s">
        <v>255</v>
      </c>
      <c r="C5" s="184" t="s">
        <v>256</v>
      </c>
      <c r="D5" s="184" t="s">
        <v>257</v>
      </c>
      <c r="E5" s="184" t="s">
        <v>258</v>
      </c>
      <c r="F5" s="184" t="s">
        <v>259</v>
      </c>
      <c r="G5" s="184" t="s">
        <v>260</v>
      </c>
      <c r="H5" s="184"/>
      <c r="I5" s="184" t="s">
        <v>261</v>
      </c>
      <c r="J5" s="184"/>
    </row>
    <row r="6" spans="1:10" x14ac:dyDescent="0.25">
      <c r="A6" s="184"/>
      <c r="B6" s="184"/>
      <c r="C6" s="184"/>
      <c r="D6" s="184" t="s">
        <v>262</v>
      </c>
      <c r="E6" s="184" t="s">
        <v>263</v>
      </c>
      <c r="F6" s="184" t="s">
        <v>264</v>
      </c>
      <c r="G6" s="184" t="s">
        <v>265</v>
      </c>
      <c r="H6" s="184"/>
      <c r="I6" s="184" t="s">
        <v>266</v>
      </c>
      <c r="J6" s="184"/>
    </row>
    <row r="7" spans="1:10" x14ac:dyDescent="0.25">
      <c r="A7" s="185"/>
      <c r="B7" s="185"/>
      <c r="C7" s="185"/>
      <c r="D7" s="185"/>
      <c r="E7" s="185" t="s">
        <v>267</v>
      </c>
      <c r="F7" s="185" t="s">
        <v>268</v>
      </c>
      <c r="G7" s="185"/>
      <c r="H7" s="185"/>
      <c r="I7" s="185"/>
      <c r="J7" s="185"/>
    </row>
    <row r="8" spans="1:10" x14ac:dyDescent="0.25">
      <c r="A8" s="160" t="s">
        <v>299</v>
      </c>
      <c r="B8" s="235">
        <v>100000</v>
      </c>
      <c r="C8" s="235"/>
      <c r="D8" s="235"/>
      <c r="E8" s="235"/>
      <c r="F8" s="235"/>
      <c r="G8" s="235">
        <v>-413818</v>
      </c>
      <c r="H8" s="235">
        <f>B8+E8+G8</f>
        <v>-313818</v>
      </c>
      <c r="I8" s="16"/>
      <c r="J8" s="16" t="s">
        <v>269</v>
      </c>
    </row>
    <row r="9" spans="1:10" x14ac:dyDescent="0.25">
      <c r="A9" s="119" t="s">
        <v>270</v>
      </c>
      <c r="B9" s="235"/>
      <c r="C9" s="235"/>
      <c r="D9" s="235"/>
      <c r="E9" s="235"/>
      <c r="F9" s="235"/>
      <c r="G9" s="235"/>
      <c r="H9" s="235"/>
      <c r="I9" s="16"/>
      <c r="J9" s="16" t="s">
        <v>271</v>
      </c>
    </row>
    <row r="10" spans="1:10" x14ac:dyDescent="0.25">
      <c r="A10" s="160" t="s">
        <v>272</v>
      </c>
      <c r="B10" s="235" t="s">
        <v>269</v>
      </c>
      <c r="C10" s="235" t="s">
        <v>269</v>
      </c>
      <c r="D10" s="235"/>
      <c r="E10" s="235"/>
      <c r="F10" s="235"/>
      <c r="G10" s="235"/>
      <c r="H10" s="235"/>
      <c r="I10" s="16"/>
      <c r="J10" s="16" t="s">
        <v>269</v>
      </c>
    </row>
    <row r="11" spans="1:10" x14ac:dyDescent="0.25">
      <c r="A11" s="186" t="s">
        <v>273</v>
      </c>
      <c r="B11" s="236"/>
      <c r="C11" s="236"/>
      <c r="D11" s="236"/>
      <c r="E11" s="236"/>
      <c r="F11" s="236"/>
      <c r="G11" s="236"/>
      <c r="H11" s="236"/>
      <c r="I11" s="237"/>
      <c r="J11" s="237"/>
    </row>
    <row r="12" spans="1:10" x14ac:dyDescent="0.25">
      <c r="A12" s="187" t="s">
        <v>274</v>
      </c>
      <c r="B12" s="238"/>
      <c r="C12" s="238"/>
      <c r="D12" s="238"/>
      <c r="E12" s="238"/>
      <c r="F12" s="238"/>
      <c r="G12" s="238"/>
      <c r="H12" s="238"/>
      <c r="I12" s="239"/>
      <c r="J12" s="239" t="s">
        <v>269</v>
      </c>
    </row>
    <row r="13" spans="1:10" x14ac:dyDescent="0.25">
      <c r="A13" s="186" t="s">
        <v>275</v>
      </c>
      <c r="B13" s="236"/>
      <c r="C13" s="236"/>
      <c r="D13" s="236"/>
      <c r="E13" s="236"/>
      <c r="F13" s="236"/>
      <c r="G13" s="236"/>
      <c r="H13" s="236"/>
      <c r="I13" s="237"/>
      <c r="J13" s="237"/>
    </row>
    <row r="14" spans="1:10" x14ac:dyDescent="0.25">
      <c r="A14" s="188" t="s">
        <v>276</v>
      </c>
      <c r="B14" s="240"/>
      <c r="C14" s="240"/>
      <c r="D14" s="240"/>
      <c r="E14" s="240"/>
      <c r="F14" s="240"/>
      <c r="G14" s="240"/>
      <c r="H14" s="240"/>
      <c r="I14" s="241"/>
      <c r="J14" s="241"/>
    </row>
    <row r="15" spans="1:10" x14ac:dyDescent="0.25">
      <c r="A15" s="187" t="s">
        <v>277</v>
      </c>
      <c r="B15" s="238"/>
      <c r="C15" s="238"/>
      <c r="D15" s="238"/>
      <c r="E15" s="238"/>
      <c r="F15" s="238"/>
      <c r="G15" s="238"/>
      <c r="H15" s="238"/>
      <c r="I15" s="239"/>
      <c r="J15" s="239" t="s">
        <v>269</v>
      </c>
    </row>
    <row r="16" spans="1:10" x14ac:dyDescent="0.25">
      <c r="A16" s="189" t="s">
        <v>278</v>
      </c>
      <c r="B16" s="235"/>
      <c r="C16" s="235"/>
      <c r="D16" s="235"/>
      <c r="E16" s="235"/>
      <c r="F16" s="235"/>
      <c r="G16" s="235">
        <f>'TE ARDHURAT 2013'!G34</f>
        <v>-854060</v>
      </c>
      <c r="H16" s="235">
        <f>G16</f>
        <v>-854060</v>
      </c>
      <c r="I16" s="16"/>
      <c r="J16" s="16" t="s">
        <v>269</v>
      </c>
    </row>
    <row r="17" spans="1:10" x14ac:dyDescent="0.25">
      <c r="A17" s="189" t="s">
        <v>279</v>
      </c>
      <c r="B17" s="235"/>
      <c r="C17" s="235"/>
      <c r="D17" s="235"/>
      <c r="E17" s="235"/>
      <c r="F17" s="235"/>
      <c r="G17" s="235"/>
      <c r="H17" s="235"/>
      <c r="I17" s="16"/>
      <c r="J17" s="16" t="s">
        <v>271</v>
      </c>
    </row>
    <row r="18" spans="1:10" x14ac:dyDescent="0.25">
      <c r="A18" s="186" t="s">
        <v>280</v>
      </c>
      <c r="B18" s="236"/>
      <c r="C18" s="236"/>
      <c r="D18" s="236"/>
      <c r="E18" s="236"/>
      <c r="F18" s="236"/>
      <c r="G18" s="236"/>
      <c r="H18" s="236"/>
      <c r="I18" s="237"/>
      <c r="J18" s="237"/>
    </row>
    <row r="19" spans="1:10" x14ac:dyDescent="0.25">
      <c r="A19" s="187" t="s">
        <v>258</v>
      </c>
      <c r="B19" s="238"/>
      <c r="C19" s="238"/>
      <c r="D19" s="238"/>
      <c r="E19" s="238"/>
      <c r="F19" s="238"/>
      <c r="G19" s="238"/>
      <c r="H19" s="238"/>
      <c r="I19" s="239"/>
      <c r="J19" s="239"/>
    </row>
    <row r="20" spans="1:10" x14ac:dyDescent="0.25">
      <c r="A20" s="189" t="s">
        <v>281</v>
      </c>
      <c r="B20" s="235"/>
      <c r="C20" s="235" t="s">
        <v>269</v>
      </c>
      <c r="D20" s="235"/>
      <c r="E20" s="235"/>
      <c r="F20" s="235"/>
      <c r="G20" s="235"/>
      <c r="H20" s="235"/>
      <c r="I20" s="16"/>
      <c r="J20" s="16"/>
    </row>
    <row r="21" spans="1:10" x14ac:dyDescent="0.25">
      <c r="A21" s="160" t="s">
        <v>299</v>
      </c>
      <c r="B21" s="190">
        <f>SUM(B8:B20)</f>
        <v>100000</v>
      </c>
      <c r="C21" s="190">
        <f t="shared" ref="C21:J21" si="0">SUM(C8:C20)</f>
        <v>0</v>
      </c>
      <c r="D21" s="190">
        <f t="shared" si="0"/>
        <v>0</v>
      </c>
      <c r="E21" s="190">
        <f t="shared" si="0"/>
        <v>0</v>
      </c>
      <c r="F21" s="190">
        <f t="shared" si="0"/>
        <v>0</v>
      </c>
      <c r="G21" s="190">
        <f t="shared" si="0"/>
        <v>-1267878</v>
      </c>
      <c r="H21" s="190">
        <f t="shared" si="0"/>
        <v>-1167878</v>
      </c>
      <c r="I21" s="190">
        <f t="shared" si="0"/>
        <v>0</v>
      </c>
      <c r="J21" s="190">
        <f t="shared" si="0"/>
        <v>0</v>
      </c>
    </row>
    <row r="22" spans="1:10" x14ac:dyDescent="0.25">
      <c r="A22" s="186" t="s">
        <v>273</v>
      </c>
      <c r="B22" s="236"/>
      <c r="C22" s="236"/>
      <c r="D22" s="236"/>
      <c r="E22" s="236"/>
      <c r="F22" s="236"/>
      <c r="G22" s="236"/>
      <c r="H22" s="236"/>
      <c r="I22" s="237"/>
      <c r="J22" s="237"/>
    </row>
    <row r="23" spans="1:10" x14ac:dyDescent="0.25">
      <c r="A23" s="187" t="s">
        <v>274</v>
      </c>
      <c r="B23" s="238"/>
      <c r="C23" s="238"/>
      <c r="D23" s="238"/>
      <c r="E23" s="238"/>
      <c r="F23" s="238"/>
      <c r="G23" s="238"/>
      <c r="H23" s="238"/>
      <c r="I23" s="239"/>
      <c r="J23" s="239" t="s">
        <v>271</v>
      </c>
    </row>
    <row r="24" spans="1:10" x14ac:dyDescent="0.25">
      <c r="A24" s="186" t="s">
        <v>275</v>
      </c>
      <c r="B24" s="236"/>
      <c r="C24" s="236"/>
      <c r="D24" s="236"/>
      <c r="E24" s="236"/>
      <c r="F24" s="236"/>
      <c r="G24" s="236"/>
      <c r="H24" s="236"/>
      <c r="I24" s="237"/>
      <c r="J24" s="237"/>
    </row>
    <row r="25" spans="1:10" x14ac:dyDescent="0.25">
      <c r="A25" s="188" t="s">
        <v>276</v>
      </c>
      <c r="B25" s="240"/>
      <c r="C25" s="240"/>
      <c r="D25" s="240"/>
      <c r="E25" s="240"/>
      <c r="F25" s="240"/>
      <c r="G25" s="240"/>
      <c r="H25" s="240"/>
      <c r="I25" s="241"/>
      <c r="J25" s="241"/>
    </row>
    <row r="26" spans="1:10" x14ac:dyDescent="0.25">
      <c r="A26" s="187" t="s">
        <v>277</v>
      </c>
      <c r="B26" s="238"/>
      <c r="C26" s="238"/>
      <c r="D26" s="238"/>
      <c r="E26" s="238"/>
      <c r="F26" s="238"/>
      <c r="G26" s="238"/>
      <c r="H26" s="238"/>
      <c r="I26" s="239"/>
      <c r="J26" s="239" t="s">
        <v>271</v>
      </c>
    </row>
    <row r="27" spans="1:10" x14ac:dyDescent="0.25">
      <c r="A27" s="119"/>
      <c r="B27" s="235"/>
      <c r="C27" s="235"/>
      <c r="D27" s="235"/>
      <c r="E27" s="235"/>
      <c r="F27" s="235"/>
      <c r="G27" s="235"/>
      <c r="H27" s="235"/>
      <c r="I27" s="16"/>
      <c r="J27" s="16"/>
    </row>
    <row r="28" spans="1:10" x14ac:dyDescent="0.25">
      <c r="A28" s="119" t="s">
        <v>282</v>
      </c>
      <c r="B28" s="235"/>
      <c r="C28" s="235"/>
      <c r="D28" s="235"/>
      <c r="E28" s="235"/>
      <c r="F28" s="235"/>
      <c r="G28" s="235">
        <v>-787918</v>
      </c>
      <c r="H28" s="235">
        <f>G28</f>
        <v>-787918</v>
      </c>
      <c r="I28" s="16"/>
      <c r="J28" s="16" t="s">
        <v>269</v>
      </c>
    </row>
    <row r="29" spans="1:10" x14ac:dyDescent="0.25">
      <c r="A29" s="119" t="s">
        <v>283</v>
      </c>
      <c r="B29" s="235"/>
      <c r="C29" s="235"/>
      <c r="D29" s="235"/>
      <c r="E29" s="235"/>
      <c r="F29" s="235"/>
      <c r="G29" s="235"/>
      <c r="H29" s="235"/>
      <c r="I29" s="16"/>
      <c r="J29" s="16" t="s">
        <v>271</v>
      </c>
    </row>
    <row r="30" spans="1:10" x14ac:dyDescent="0.25">
      <c r="A30" s="119" t="s">
        <v>284</v>
      </c>
      <c r="B30" s="235"/>
      <c r="C30" s="235"/>
      <c r="D30" s="235"/>
      <c r="E30" s="235">
        <v>0</v>
      </c>
      <c r="F30" s="235"/>
      <c r="G30" s="235"/>
      <c r="H30" s="235"/>
      <c r="I30" s="16"/>
      <c r="J30" s="16" t="s">
        <v>269</v>
      </c>
    </row>
    <row r="31" spans="1:10" x14ac:dyDescent="0.25">
      <c r="A31" s="119" t="s">
        <v>285</v>
      </c>
      <c r="B31" s="235"/>
      <c r="C31" s="235"/>
      <c r="D31" s="235"/>
      <c r="E31" s="235"/>
      <c r="F31" s="235"/>
      <c r="G31" s="235"/>
      <c r="H31" s="235"/>
      <c r="I31" s="16"/>
      <c r="J31" s="16" t="s">
        <v>271</v>
      </c>
    </row>
    <row r="32" spans="1:10" x14ac:dyDescent="0.25">
      <c r="A32" s="160" t="s">
        <v>456</v>
      </c>
      <c r="B32" s="190">
        <f>SUM(B21:B31)</f>
        <v>100000</v>
      </c>
      <c r="C32" s="190"/>
      <c r="D32" s="190"/>
      <c r="E32" s="190"/>
      <c r="F32" s="190"/>
      <c r="G32" s="190">
        <f>G28+G21</f>
        <v>-2055796</v>
      </c>
      <c r="H32" s="190">
        <f>B32+E32+G32</f>
        <v>-1955796</v>
      </c>
      <c r="I32" s="191">
        <f>H32</f>
        <v>-1955796</v>
      </c>
      <c r="J32" s="191">
        <f>I32</f>
        <v>-1955796</v>
      </c>
    </row>
    <row r="33" spans="1:10" x14ac:dyDescent="0.25">
      <c r="A33" s="119"/>
      <c r="B33" s="235"/>
      <c r="C33" s="235"/>
      <c r="D33" s="235"/>
      <c r="E33" s="235"/>
      <c r="F33" s="235"/>
      <c r="G33" s="235"/>
      <c r="H33" s="235"/>
      <c r="I33" s="16"/>
      <c r="J33" s="16"/>
    </row>
  </sheetData>
  <mergeCells count="1">
    <mergeCell ref="B3:E3"/>
  </mergeCells>
  <pageMargins left="0.38" right="0.33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opLeftCell="A8" workbookViewId="0">
      <selection sqref="A1:H31"/>
    </sheetView>
  </sheetViews>
  <sheetFormatPr defaultRowHeight="15" x14ac:dyDescent="0.2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 x14ac:dyDescent="0.25">
      <c r="B2" s="108" t="s">
        <v>102</v>
      </c>
      <c r="E2" t="s">
        <v>457</v>
      </c>
    </row>
    <row r="3" spans="1:8" x14ac:dyDescent="0.25">
      <c r="B3" s="414" t="s">
        <v>467</v>
      </c>
      <c r="C3" s="415"/>
      <c r="D3" s="415"/>
      <c r="E3" s="415"/>
    </row>
    <row r="4" spans="1:8" ht="15.75" x14ac:dyDescent="0.25">
      <c r="A4" s="469" t="s">
        <v>286</v>
      </c>
      <c r="B4" s="469"/>
      <c r="C4" s="469"/>
      <c r="D4" s="469"/>
      <c r="E4" s="469"/>
      <c r="F4" s="469"/>
      <c r="G4" s="469"/>
      <c r="H4" s="469"/>
    </row>
    <row r="5" spans="1:8" x14ac:dyDescent="0.25">
      <c r="A5" s="192"/>
      <c r="B5" s="193"/>
      <c r="C5" s="193"/>
      <c r="D5" s="193"/>
      <c r="E5" s="193"/>
      <c r="F5" s="193"/>
      <c r="G5" s="194"/>
      <c r="H5" s="195"/>
    </row>
    <row r="6" spans="1:8" ht="15.75" thickBot="1" x14ac:dyDescent="0.3">
      <c r="A6" s="192"/>
      <c r="B6" s="193"/>
      <c r="C6" s="193"/>
      <c r="D6" s="193"/>
      <c r="E6" s="193"/>
      <c r="F6" s="193"/>
      <c r="G6" s="194"/>
      <c r="H6" s="195"/>
    </row>
    <row r="7" spans="1:8" ht="52.5" thickTop="1" thickBot="1" x14ac:dyDescent="0.3">
      <c r="A7" s="196"/>
      <c r="B7" s="197" t="s">
        <v>287</v>
      </c>
      <c r="C7" s="198" t="s">
        <v>54</v>
      </c>
      <c r="D7" s="198" t="s">
        <v>55</v>
      </c>
      <c r="E7" s="198" t="s">
        <v>56</v>
      </c>
      <c r="F7" s="198" t="s">
        <v>288</v>
      </c>
      <c r="G7" s="199" t="s">
        <v>237</v>
      </c>
      <c r="H7" s="195"/>
    </row>
    <row r="8" spans="1:8" ht="15.75" thickTop="1" x14ac:dyDescent="0.25">
      <c r="A8" s="200"/>
      <c r="B8" s="201"/>
      <c r="C8" s="201"/>
      <c r="D8" s="201"/>
      <c r="E8" s="201"/>
      <c r="F8" s="201"/>
      <c r="G8" s="202"/>
      <c r="H8" s="195"/>
    </row>
    <row r="9" spans="1:8" x14ac:dyDescent="0.25">
      <c r="A9" s="203" t="s">
        <v>127</v>
      </c>
      <c r="B9" s="204" t="s">
        <v>458</v>
      </c>
      <c r="C9" s="205">
        <v>0</v>
      </c>
      <c r="D9" s="206">
        <v>0</v>
      </c>
      <c r="E9" s="207">
        <v>0</v>
      </c>
      <c r="F9" s="207">
        <v>0</v>
      </c>
      <c r="G9" s="208">
        <f t="shared" ref="G9:G15" si="0">SUM(C9:F9)</f>
        <v>0</v>
      </c>
      <c r="H9" s="195"/>
    </row>
    <row r="10" spans="1:8" x14ac:dyDescent="0.25">
      <c r="A10" s="209"/>
      <c r="B10" s="210" t="s">
        <v>289</v>
      </c>
      <c r="C10" s="211">
        <v>0</v>
      </c>
      <c r="D10" s="211">
        <v>0</v>
      </c>
      <c r="E10" s="212">
        <v>0</v>
      </c>
      <c r="F10" s="212">
        <v>0</v>
      </c>
      <c r="G10" s="208">
        <f t="shared" si="0"/>
        <v>0</v>
      </c>
      <c r="H10" s="195"/>
    </row>
    <row r="11" spans="1:8" x14ac:dyDescent="0.25">
      <c r="A11" s="209"/>
      <c r="B11" s="210" t="s">
        <v>290</v>
      </c>
      <c r="C11" s="211">
        <v>0</v>
      </c>
      <c r="D11" s="211">
        <v>0</v>
      </c>
      <c r="E11" s="212">
        <v>0</v>
      </c>
      <c r="F11" s="212">
        <v>0</v>
      </c>
      <c r="G11" s="208">
        <f t="shared" si="0"/>
        <v>0</v>
      </c>
      <c r="H11" s="195"/>
    </row>
    <row r="12" spans="1:8" x14ac:dyDescent="0.25">
      <c r="A12" s="213"/>
      <c r="B12" s="214" t="s">
        <v>459</v>
      </c>
      <c r="C12" s="215">
        <f>C9+C10-C11</f>
        <v>0</v>
      </c>
      <c r="D12" s="215">
        <f>SUM(D9:D11)</f>
        <v>0</v>
      </c>
      <c r="E12" s="215">
        <f>SUM(E9:E11)</f>
        <v>0</v>
      </c>
      <c r="F12" s="216">
        <f>SUM(F9:F11)</f>
        <v>0</v>
      </c>
      <c r="G12" s="217">
        <f t="shared" si="0"/>
        <v>0</v>
      </c>
      <c r="H12" s="218"/>
    </row>
    <row r="13" spans="1:8" x14ac:dyDescent="0.25">
      <c r="A13" s="219"/>
      <c r="B13" s="220"/>
      <c r="C13" s="220"/>
      <c r="D13" s="220"/>
      <c r="E13" s="220"/>
      <c r="F13" s="220"/>
      <c r="G13" s="208">
        <f t="shared" si="0"/>
        <v>0</v>
      </c>
      <c r="H13" s="218"/>
    </row>
    <row r="14" spans="1:8" x14ac:dyDescent="0.25">
      <c r="A14" s="209" t="s">
        <v>128</v>
      </c>
      <c r="B14" s="210" t="s">
        <v>460</v>
      </c>
      <c r="C14" s="211">
        <v>0</v>
      </c>
      <c r="D14" s="211">
        <v>0</v>
      </c>
      <c r="E14" s="211">
        <v>0</v>
      </c>
      <c r="F14" s="211">
        <v>0</v>
      </c>
      <c r="G14" s="208">
        <f t="shared" si="0"/>
        <v>0</v>
      </c>
      <c r="H14" s="195"/>
    </row>
    <row r="15" spans="1:8" x14ac:dyDescent="0.25">
      <c r="A15" s="219"/>
      <c r="B15" s="221" t="s">
        <v>291</v>
      </c>
      <c r="C15" s="222">
        <v>0</v>
      </c>
      <c r="D15" s="222">
        <v>0</v>
      </c>
      <c r="E15" s="222">
        <v>0</v>
      </c>
      <c r="F15" s="222">
        <v>0</v>
      </c>
      <c r="G15" s="208">
        <f t="shared" si="0"/>
        <v>0</v>
      </c>
      <c r="H15" s="195"/>
    </row>
    <row r="16" spans="1:8" x14ac:dyDescent="0.25">
      <c r="A16" s="209"/>
      <c r="B16" s="210" t="s">
        <v>292</v>
      </c>
      <c r="C16" s="211">
        <v>0</v>
      </c>
      <c r="D16" s="211">
        <v>0</v>
      </c>
      <c r="E16" s="211">
        <v>0</v>
      </c>
      <c r="F16" s="211">
        <v>0</v>
      </c>
      <c r="G16" s="208">
        <v>0</v>
      </c>
      <c r="H16" s="195"/>
    </row>
    <row r="17" spans="1:8" x14ac:dyDescent="0.25">
      <c r="A17" s="213"/>
      <c r="B17" s="244" t="s">
        <v>461</v>
      </c>
      <c r="C17" s="215">
        <f>SUM(C14:C16)</f>
        <v>0</v>
      </c>
      <c r="D17" s="215">
        <f>SUM(D14:D16)</f>
        <v>0</v>
      </c>
      <c r="E17" s="215">
        <f>SUM(E14:E16)</f>
        <v>0</v>
      </c>
      <c r="F17" s="216">
        <f>F15</f>
        <v>0</v>
      </c>
      <c r="G17" s="217">
        <f t="shared" ref="G17:G26" si="1">SUM(C17:F17)</f>
        <v>0</v>
      </c>
      <c r="H17" s="195"/>
    </row>
    <row r="18" spans="1:8" x14ac:dyDescent="0.25">
      <c r="A18" s="209"/>
      <c r="B18" s="221"/>
      <c r="C18" s="211"/>
      <c r="D18" s="211"/>
      <c r="E18" s="212"/>
      <c r="F18" s="212"/>
      <c r="G18" s="208">
        <f t="shared" si="1"/>
        <v>0</v>
      </c>
      <c r="H18" s="195"/>
    </row>
    <row r="19" spans="1:8" x14ac:dyDescent="0.25">
      <c r="A19" s="209" t="s">
        <v>129</v>
      </c>
      <c r="B19" s="210" t="s">
        <v>462</v>
      </c>
      <c r="C19" s="211">
        <v>0</v>
      </c>
      <c r="D19" s="211">
        <v>0</v>
      </c>
      <c r="E19" s="212">
        <v>0</v>
      </c>
      <c r="F19" s="212">
        <v>0</v>
      </c>
      <c r="G19" s="208">
        <f t="shared" si="1"/>
        <v>0</v>
      </c>
      <c r="H19" s="195"/>
    </row>
    <row r="20" spans="1:8" x14ac:dyDescent="0.25">
      <c r="A20" s="209"/>
      <c r="B20" s="210" t="s">
        <v>289</v>
      </c>
      <c r="C20" s="211">
        <v>0</v>
      </c>
      <c r="D20" s="211">
        <v>0</v>
      </c>
      <c r="E20" s="212">
        <v>0</v>
      </c>
      <c r="F20" s="212">
        <v>0</v>
      </c>
      <c r="G20" s="208">
        <f t="shared" si="1"/>
        <v>0</v>
      </c>
      <c r="H20" s="195"/>
    </row>
    <row r="21" spans="1:8" x14ac:dyDescent="0.25">
      <c r="A21" s="209"/>
      <c r="B21" s="210" t="s">
        <v>290</v>
      </c>
      <c r="C21" s="211">
        <v>0</v>
      </c>
      <c r="D21" s="211">
        <v>0</v>
      </c>
      <c r="E21" s="212">
        <v>0</v>
      </c>
      <c r="F21" s="212">
        <v>0</v>
      </c>
      <c r="G21" s="208">
        <f t="shared" si="1"/>
        <v>0</v>
      </c>
      <c r="H21" s="195"/>
    </row>
    <row r="22" spans="1:8" x14ac:dyDescent="0.25">
      <c r="A22" s="213"/>
      <c r="B22" s="223" t="s">
        <v>463</v>
      </c>
      <c r="C22" s="215">
        <f>C19+C20-C21</f>
        <v>0</v>
      </c>
      <c r="D22" s="215">
        <f>D19+D20-D21</f>
        <v>0</v>
      </c>
      <c r="E22" s="215">
        <f>E19+E20-E21</f>
        <v>0</v>
      </c>
      <c r="F22" s="216">
        <f>F19+F20-F21</f>
        <v>0</v>
      </c>
      <c r="G22" s="217">
        <f t="shared" si="1"/>
        <v>0</v>
      </c>
      <c r="H22" s="195"/>
    </row>
    <row r="23" spans="1:8" x14ac:dyDescent="0.25">
      <c r="A23" s="219"/>
      <c r="B23" s="221"/>
      <c r="C23" s="221"/>
      <c r="D23" s="221"/>
      <c r="E23" s="221"/>
      <c r="F23" s="221"/>
      <c r="G23" s="208">
        <f t="shared" si="1"/>
        <v>0</v>
      </c>
      <c r="H23" s="195"/>
    </row>
    <row r="24" spans="1:8" x14ac:dyDescent="0.25">
      <c r="A24" s="213" t="s">
        <v>130</v>
      </c>
      <c r="B24" s="223" t="s">
        <v>464</v>
      </c>
      <c r="C24" s="224">
        <f>C9-C14-C19</f>
        <v>0</v>
      </c>
      <c r="D24" s="224">
        <f>D9-D14-D19</f>
        <v>0</v>
      </c>
      <c r="E24" s="224">
        <f>E9-E14-E19</f>
        <v>0</v>
      </c>
      <c r="F24" s="225">
        <f>F9-F14-F19</f>
        <v>0</v>
      </c>
      <c r="G24" s="217">
        <f t="shared" si="1"/>
        <v>0</v>
      </c>
      <c r="H24" s="195"/>
    </row>
    <row r="25" spans="1:8" x14ac:dyDescent="0.25">
      <c r="A25" s="209"/>
      <c r="B25" s="221"/>
      <c r="C25" s="211"/>
      <c r="D25" s="211"/>
      <c r="E25" s="212"/>
      <c r="F25" s="212"/>
      <c r="G25" s="208">
        <f t="shared" si="1"/>
        <v>0</v>
      </c>
      <c r="H25" s="195"/>
    </row>
    <row r="26" spans="1:8" ht="15.75" thickBot="1" x14ac:dyDescent="0.3">
      <c r="A26" s="226"/>
      <c r="B26" s="227" t="s">
        <v>465</v>
      </c>
      <c r="C26" s="228">
        <f>C12-C17-C22</f>
        <v>0</v>
      </c>
      <c r="D26" s="228">
        <f>D12-D17-D22</f>
        <v>0</v>
      </c>
      <c r="E26" s="228">
        <f>E12-E17-E22</f>
        <v>0</v>
      </c>
      <c r="F26" s="229">
        <f>F12-F17-F22</f>
        <v>0</v>
      </c>
      <c r="G26" s="217">
        <f t="shared" si="1"/>
        <v>0</v>
      </c>
      <c r="H26" s="195"/>
    </row>
    <row r="27" spans="1:8" ht="15.75" thickTop="1" x14ac:dyDescent="0.25"/>
    <row r="28" spans="1:8" x14ac:dyDescent="0.25">
      <c r="B28" t="s">
        <v>297</v>
      </c>
    </row>
  </sheetData>
  <mergeCells count="2">
    <mergeCell ref="A4:H4"/>
    <mergeCell ref="B3:E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opLeftCell="A19" workbookViewId="0">
      <selection sqref="A1:J46"/>
    </sheetView>
  </sheetViews>
  <sheetFormatPr defaultRowHeight="15" x14ac:dyDescent="0.2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 x14ac:dyDescent="0.25">
      <c r="B2" s="130"/>
      <c r="C2" s="131"/>
      <c r="D2" s="131"/>
      <c r="E2" s="131"/>
      <c r="F2" s="131"/>
      <c r="G2" s="131"/>
      <c r="H2" s="131"/>
      <c r="I2" s="131"/>
      <c r="J2" s="132"/>
    </row>
    <row r="3" spans="1:12" x14ac:dyDescent="0.25">
      <c r="B3" s="18"/>
      <c r="C3" s="17"/>
      <c r="D3" s="17"/>
      <c r="E3" s="17"/>
      <c r="F3" s="17"/>
      <c r="G3" s="17"/>
      <c r="H3" s="17"/>
      <c r="I3" s="17"/>
      <c r="J3" s="19"/>
    </row>
    <row r="4" spans="1:12" ht="18" x14ac:dyDescent="0.25">
      <c r="A4" s="133"/>
      <c r="B4" s="472" t="s">
        <v>183</v>
      </c>
      <c r="C4" s="473"/>
      <c r="D4" s="473"/>
      <c r="E4" s="473"/>
      <c r="F4" s="473"/>
      <c r="G4" s="473"/>
      <c r="H4" s="473"/>
      <c r="I4" s="473"/>
      <c r="J4" s="474"/>
      <c r="K4" s="133"/>
      <c r="L4" s="133"/>
    </row>
    <row r="5" spans="1:12" x14ac:dyDescent="0.25">
      <c r="A5" s="134"/>
      <c r="B5" s="135"/>
      <c r="C5" s="136" t="s">
        <v>184</v>
      </c>
      <c r="D5" s="161"/>
      <c r="E5" s="161"/>
      <c r="F5" s="161"/>
      <c r="G5" s="162"/>
      <c r="H5" s="162"/>
      <c r="I5" s="137"/>
      <c r="J5" s="138"/>
      <c r="K5" s="134"/>
      <c r="L5" s="134"/>
    </row>
    <row r="6" spans="1:12" x14ac:dyDescent="0.25">
      <c r="A6" s="134"/>
      <c r="B6" s="135"/>
      <c r="C6" s="139"/>
      <c r="D6" s="156" t="s">
        <v>238</v>
      </c>
      <c r="E6" s="156"/>
      <c r="F6" s="156"/>
      <c r="G6" s="156"/>
      <c r="H6" s="156"/>
      <c r="I6" s="140"/>
      <c r="J6" s="138"/>
      <c r="K6" s="134"/>
      <c r="L6" s="134"/>
    </row>
    <row r="7" spans="1:12" x14ac:dyDescent="0.25">
      <c r="A7" s="134"/>
      <c r="B7" s="135"/>
      <c r="C7" s="139"/>
      <c r="D7" s="156" t="s">
        <v>239</v>
      </c>
      <c r="E7" s="156"/>
      <c r="F7" s="156"/>
      <c r="G7" s="156"/>
      <c r="H7" s="156"/>
      <c r="I7" s="140"/>
      <c r="J7" s="138"/>
      <c r="K7" s="134"/>
      <c r="L7" s="134"/>
    </row>
    <row r="8" spans="1:12" x14ac:dyDescent="0.25">
      <c r="A8" s="134"/>
      <c r="B8" s="135"/>
      <c r="C8" s="139" t="s">
        <v>187</v>
      </c>
      <c r="D8" s="158"/>
      <c r="E8" s="158"/>
      <c r="F8" s="158"/>
      <c r="G8" s="158"/>
      <c r="H8" s="158"/>
      <c r="I8" s="140"/>
      <c r="J8" s="138"/>
      <c r="K8" s="134"/>
      <c r="L8" s="134"/>
    </row>
    <row r="9" spans="1:12" x14ac:dyDescent="0.25">
      <c r="A9" s="134"/>
      <c r="B9" s="135"/>
      <c r="C9" s="139"/>
      <c r="D9" s="156"/>
      <c r="E9" s="156" t="s">
        <v>240</v>
      </c>
      <c r="F9" s="156"/>
      <c r="G9" s="158"/>
      <c r="H9" s="158"/>
      <c r="I9" s="140"/>
      <c r="J9" s="138"/>
      <c r="K9" s="134"/>
      <c r="L9" s="134"/>
    </row>
    <row r="10" spans="1:12" x14ac:dyDescent="0.25">
      <c r="A10" s="134"/>
      <c r="B10" s="135"/>
      <c r="C10" s="142"/>
      <c r="D10" s="163"/>
      <c r="E10" s="156" t="s">
        <v>241</v>
      </c>
      <c r="F10" s="156"/>
      <c r="G10" s="158"/>
      <c r="H10" s="158"/>
      <c r="I10" s="140"/>
      <c r="J10" s="138"/>
      <c r="K10" s="134"/>
      <c r="L10" s="134"/>
    </row>
    <row r="11" spans="1:12" x14ac:dyDescent="0.25">
      <c r="A11" s="134"/>
      <c r="B11" s="135"/>
      <c r="C11" s="143"/>
      <c r="D11" s="164"/>
      <c r="E11" s="164" t="s">
        <v>242</v>
      </c>
      <c r="F11" s="164"/>
      <c r="G11" s="164"/>
      <c r="H11" s="164"/>
      <c r="I11" s="144"/>
      <c r="J11" s="138"/>
      <c r="K11" s="134"/>
      <c r="L11" s="134"/>
    </row>
    <row r="12" spans="1:12" x14ac:dyDescent="0.25">
      <c r="B12" s="18"/>
      <c r="C12" s="17"/>
      <c r="D12" s="17"/>
      <c r="E12" s="17"/>
      <c r="F12" s="17"/>
      <c r="G12" s="17"/>
      <c r="H12" s="17"/>
      <c r="I12" s="17"/>
      <c r="J12" s="19"/>
    </row>
    <row r="13" spans="1:12" x14ac:dyDescent="0.25">
      <c r="B13" s="18"/>
      <c r="C13" s="17"/>
      <c r="D13" s="17"/>
      <c r="E13" s="17"/>
      <c r="F13" s="17"/>
      <c r="G13" s="17"/>
      <c r="H13" s="17"/>
      <c r="I13" s="17"/>
      <c r="J13" s="19"/>
    </row>
    <row r="14" spans="1:12" x14ac:dyDescent="0.25">
      <c r="B14" s="18"/>
      <c r="C14" s="17"/>
      <c r="D14" s="475"/>
      <c r="E14" s="475"/>
      <c r="F14" s="405"/>
      <c r="G14" s="476"/>
      <c r="H14" s="476"/>
      <c r="I14" s="476"/>
      <c r="J14" s="19"/>
    </row>
    <row r="15" spans="1:12" x14ac:dyDescent="0.25">
      <c r="B15" s="18"/>
      <c r="C15" s="17"/>
      <c r="D15" s="475"/>
      <c r="E15" s="475"/>
      <c r="F15" s="405"/>
      <c r="G15" s="405"/>
      <c r="H15" s="405"/>
      <c r="I15" s="405"/>
      <c r="J15" s="19"/>
    </row>
    <row r="16" spans="1:12" x14ac:dyDescent="0.25">
      <c r="B16" s="18"/>
      <c r="C16" s="17"/>
      <c r="D16" s="156"/>
      <c r="E16" s="156"/>
      <c r="F16" s="156"/>
      <c r="G16" s="156"/>
      <c r="H16" s="156"/>
      <c r="I16" s="156"/>
      <c r="J16" s="19"/>
    </row>
    <row r="17" spans="2:10" x14ac:dyDescent="0.25">
      <c r="B17" s="18"/>
      <c r="C17" s="159" t="s">
        <v>243</v>
      </c>
      <c r="D17" s="159"/>
      <c r="E17" s="159" t="s">
        <v>301</v>
      </c>
      <c r="F17" s="159"/>
      <c r="G17" s="159"/>
      <c r="H17" s="159"/>
      <c r="I17" s="159"/>
      <c r="J17" s="19"/>
    </row>
    <row r="18" spans="2:10" x14ac:dyDescent="0.25">
      <c r="B18" s="18"/>
      <c r="C18" s="159"/>
      <c r="D18" s="159"/>
      <c r="E18" s="159"/>
      <c r="F18" s="159"/>
      <c r="G18" s="159"/>
      <c r="H18" s="159"/>
      <c r="I18" s="159"/>
      <c r="J18" s="19"/>
    </row>
    <row r="19" spans="2:10" x14ac:dyDescent="0.25">
      <c r="B19" s="18"/>
      <c r="C19" s="17"/>
      <c r="D19" s="17"/>
      <c r="E19" s="17"/>
      <c r="F19" s="249" t="s">
        <v>466</v>
      </c>
      <c r="G19" s="249"/>
      <c r="H19" s="249"/>
      <c r="I19" s="17"/>
      <c r="J19" s="19"/>
    </row>
    <row r="20" spans="2:10" x14ac:dyDescent="0.25">
      <c r="B20" s="18"/>
      <c r="C20" s="17"/>
      <c r="D20" s="17"/>
      <c r="E20" s="17"/>
      <c r="F20" s="17"/>
      <c r="G20" s="17"/>
      <c r="H20" s="17"/>
      <c r="I20" s="17"/>
      <c r="J20" s="19"/>
    </row>
    <row r="21" spans="2:10" x14ac:dyDescent="0.25">
      <c r="B21" s="18"/>
      <c r="C21" s="17"/>
      <c r="D21" s="17"/>
      <c r="E21" s="17"/>
      <c r="F21" s="248"/>
      <c r="G21" s="248"/>
      <c r="H21" s="248"/>
      <c r="I21" s="248"/>
      <c r="J21" s="250"/>
    </row>
    <row r="22" spans="2:10" x14ac:dyDescent="0.25">
      <c r="B22" s="18"/>
      <c r="C22" s="17"/>
      <c r="D22" s="17"/>
      <c r="E22" s="17"/>
      <c r="F22" s="248"/>
      <c r="G22" s="248"/>
      <c r="H22" s="248"/>
      <c r="I22" s="248"/>
      <c r="J22" s="250"/>
    </row>
    <row r="23" spans="2:10" x14ac:dyDescent="0.25">
      <c r="B23" s="18"/>
      <c r="C23" s="17"/>
      <c r="D23" s="17"/>
      <c r="E23" s="17"/>
      <c r="F23" s="251"/>
      <c r="G23" s="248"/>
      <c r="H23" s="248"/>
      <c r="I23" s="248"/>
      <c r="J23" s="250"/>
    </row>
    <row r="24" spans="2:10" x14ac:dyDescent="0.25">
      <c r="B24" s="18"/>
      <c r="C24" s="17"/>
      <c r="D24" s="17"/>
      <c r="E24" s="17"/>
      <c r="F24" s="17"/>
      <c r="G24" s="17"/>
      <c r="H24" s="17"/>
      <c r="I24" s="17"/>
      <c r="J24" s="19"/>
    </row>
    <row r="25" spans="2:10" x14ac:dyDescent="0.25">
      <c r="B25" s="18"/>
      <c r="C25" s="17"/>
      <c r="D25" s="17"/>
      <c r="E25" s="17"/>
      <c r="F25" s="17"/>
      <c r="G25" s="17"/>
      <c r="H25" s="17"/>
      <c r="I25" s="17"/>
      <c r="J25" s="19"/>
    </row>
    <row r="26" spans="2:10" x14ac:dyDescent="0.25">
      <c r="B26" s="18"/>
      <c r="C26" s="17"/>
      <c r="D26" s="17"/>
      <c r="E26" s="17"/>
      <c r="F26" s="17"/>
      <c r="G26" s="17"/>
      <c r="H26" s="17"/>
      <c r="I26" s="17"/>
      <c r="J26" s="19"/>
    </row>
    <row r="27" spans="2:10" x14ac:dyDescent="0.25">
      <c r="B27" s="18"/>
      <c r="C27" s="17"/>
      <c r="D27" s="17"/>
      <c r="E27" s="17"/>
      <c r="F27" s="17"/>
      <c r="G27" s="17"/>
      <c r="H27" s="17"/>
      <c r="I27" s="17"/>
      <c r="J27" s="19"/>
    </row>
    <row r="28" spans="2:10" x14ac:dyDescent="0.25">
      <c r="B28" s="18"/>
      <c r="C28" s="17"/>
      <c r="D28" s="17"/>
      <c r="E28" s="17"/>
      <c r="F28" s="17"/>
      <c r="G28" s="17"/>
      <c r="H28" s="17"/>
      <c r="I28" s="17"/>
      <c r="J28" s="19"/>
    </row>
    <row r="29" spans="2:10" x14ac:dyDescent="0.25">
      <c r="B29" s="18"/>
      <c r="C29" s="17"/>
      <c r="D29" s="17"/>
      <c r="E29" s="17"/>
      <c r="F29" s="17"/>
      <c r="G29" s="17"/>
      <c r="H29" s="17"/>
      <c r="I29" s="17"/>
      <c r="J29" s="19"/>
    </row>
    <row r="30" spans="2:10" x14ac:dyDescent="0.25">
      <c r="B30" s="18"/>
      <c r="C30" s="17"/>
      <c r="D30" s="17"/>
      <c r="E30" s="17"/>
      <c r="F30" s="17"/>
      <c r="G30" s="17"/>
      <c r="H30" s="17"/>
      <c r="I30" s="17"/>
      <c r="J30" s="19"/>
    </row>
    <row r="31" spans="2:10" x14ac:dyDescent="0.25">
      <c r="B31" s="18"/>
      <c r="C31" s="17"/>
      <c r="D31" s="17"/>
      <c r="E31" s="17"/>
      <c r="F31" s="17"/>
      <c r="G31" s="17"/>
      <c r="H31" s="17"/>
      <c r="I31" s="17"/>
      <c r="J31" s="19"/>
    </row>
    <row r="32" spans="2:10" x14ac:dyDescent="0.25">
      <c r="B32" s="18"/>
      <c r="C32" s="17"/>
      <c r="D32" s="17"/>
      <c r="E32" s="17"/>
      <c r="F32" s="17"/>
      <c r="G32" s="17"/>
      <c r="H32" s="17"/>
      <c r="I32" s="17"/>
      <c r="J32" s="19"/>
    </row>
    <row r="33" spans="1:12" x14ac:dyDescent="0.25">
      <c r="B33" s="18"/>
      <c r="C33" s="17"/>
      <c r="D33" s="17"/>
      <c r="E33" s="17"/>
      <c r="F33" s="17"/>
      <c r="G33" s="17"/>
      <c r="H33" s="17"/>
      <c r="I33" s="17"/>
      <c r="J33" s="19"/>
    </row>
    <row r="34" spans="1:12" x14ac:dyDescent="0.25">
      <c r="A34" s="45"/>
      <c r="B34" s="18"/>
      <c r="C34" s="17"/>
      <c r="D34" s="17"/>
      <c r="E34" s="17"/>
      <c r="F34" s="17"/>
      <c r="G34" s="17"/>
      <c r="H34" s="406" t="s">
        <v>467</v>
      </c>
      <c r="I34" s="406"/>
      <c r="J34" s="407"/>
      <c r="K34" s="406"/>
      <c r="L34" s="45"/>
    </row>
    <row r="35" spans="1:12" ht="15.75" x14ac:dyDescent="0.25">
      <c r="A35" s="45"/>
      <c r="B35" s="408"/>
      <c r="C35" s="157"/>
      <c r="D35" s="17"/>
      <c r="E35" s="17"/>
      <c r="F35" s="157"/>
      <c r="G35" s="151"/>
      <c r="H35" s="157"/>
      <c r="I35" s="17"/>
      <c r="J35" s="19"/>
      <c r="L35" s="45"/>
    </row>
    <row r="36" spans="1:12" ht="15.75" x14ac:dyDescent="0.25">
      <c r="A36" s="45"/>
      <c r="B36" s="408"/>
      <c r="C36" s="157"/>
      <c r="D36" s="17"/>
      <c r="E36" s="17"/>
      <c r="F36" s="17" t="s">
        <v>481</v>
      </c>
      <c r="G36" s="17"/>
      <c r="H36" s="157"/>
      <c r="I36" s="157" t="s">
        <v>244</v>
      </c>
      <c r="J36" s="151"/>
      <c r="L36" s="45"/>
    </row>
    <row r="37" spans="1:12" ht="15.75" x14ac:dyDescent="0.25">
      <c r="A37" s="45"/>
      <c r="B37" s="408"/>
      <c r="C37" s="157"/>
      <c r="D37" s="17"/>
      <c r="E37" s="17"/>
      <c r="F37" s="17"/>
      <c r="G37" s="17"/>
      <c r="H37" s="157"/>
      <c r="I37" s="157" t="s">
        <v>245</v>
      </c>
      <c r="J37" s="151"/>
      <c r="L37" s="45"/>
    </row>
    <row r="38" spans="1:12" ht="15.75" x14ac:dyDescent="0.25">
      <c r="A38" s="45"/>
      <c r="B38" s="408"/>
      <c r="C38" s="157"/>
      <c r="D38" s="17"/>
      <c r="E38" s="17"/>
      <c r="F38" s="17" t="s">
        <v>482</v>
      </c>
      <c r="G38" s="17"/>
      <c r="H38" s="157"/>
      <c r="I38" s="12" t="s">
        <v>480</v>
      </c>
      <c r="J38" s="151"/>
      <c r="L38" s="45"/>
    </row>
    <row r="39" spans="1:12" x14ac:dyDescent="0.25">
      <c r="A39" s="45"/>
      <c r="B39" s="477"/>
      <c r="C39" s="478"/>
      <c r="D39" s="478"/>
      <c r="E39" s="151"/>
      <c r="F39" s="17"/>
      <c r="G39" s="17"/>
      <c r="H39" s="17"/>
      <c r="I39" s="165"/>
      <c r="J39" s="19"/>
      <c r="K39" s="45"/>
      <c r="L39" s="45"/>
    </row>
    <row r="40" spans="1:12" ht="15.75" x14ac:dyDescent="0.25">
      <c r="B40" s="470"/>
      <c r="C40" s="471"/>
      <c r="D40" s="471"/>
      <c r="E40" s="19"/>
      <c r="F40" s="166"/>
      <c r="G40" s="17"/>
      <c r="H40" s="17"/>
      <c r="I40" s="17"/>
      <c r="J40" s="19"/>
    </row>
    <row r="41" spans="1:12" x14ac:dyDescent="0.25">
      <c r="B41" s="18"/>
      <c r="C41" s="17"/>
      <c r="D41" s="17"/>
      <c r="E41" s="17"/>
      <c r="F41" s="17"/>
      <c r="G41" s="17"/>
      <c r="H41" s="17"/>
      <c r="I41" s="17"/>
      <c r="J41" s="19"/>
    </row>
    <row r="42" spans="1:12" x14ac:dyDescent="0.25">
      <c r="B42" s="18"/>
      <c r="C42" s="17"/>
      <c r="D42" s="17"/>
      <c r="E42" s="17"/>
      <c r="F42" s="17"/>
      <c r="G42" s="17"/>
      <c r="H42" s="17"/>
      <c r="I42" s="17"/>
      <c r="J42" s="19"/>
    </row>
    <row r="43" spans="1:12" x14ac:dyDescent="0.25">
      <c r="B43" s="152"/>
      <c r="C43" s="153"/>
      <c r="D43" s="153"/>
      <c r="E43" s="153"/>
      <c r="F43" s="153"/>
      <c r="G43" s="153"/>
      <c r="H43" s="153"/>
      <c r="I43" s="153"/>
      <c r="J43" s="154"/>
    </row>
  </sheetData>
  <mergeCells count="6">
    <mergeCell ref="B40:D40"/>
    <mergeCell ref="B4:J4"/>
    <mergeCell ref="D14:D15"/>
    <mergeCell ref="E14:E15"/>
    <mergeCell ref="G14:I14"/>
    <mergeCell ref="B39:D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KAPAKU I BIL 2013</vt:lpstr>
      <vt:lpstr>AKTIVI 2013</vt:lpstr>
      <vt:lpstr>PASIVI 2013</vt:lpstr>
      <vt:lpstr>TE ARDHURAT 2013</vt:lpstr>
      <vt:lpstr>FLUKSI MET 1</vt:lpstr>
      <vt:lpstr>INVENTARI AKTIVEVE</vt:lpstr>
      <vt:lpstr>KAPITALI 2010</vt:lpstr>
      <vt:lpstr>AMORTIZIMET 2010</vt:lpstr>
      <vt:lpstr>KAPAKU I FUNDIT 2010</vt:lpstr>
      <vt:lpstr>SHENIME SHP 2010</vt:lpstr>
      <vt:lpstr>sig shoqerore</vt:lpstr>
      <vt:lpstr>Fleta1</vt:lpstr>
      <vt:lpstr>Fleta2</vt:lpstr>
    </vt:vector>
  </TitlesOfParts>
  <Company>Lusha 2SH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User</cp:lastModifiedBy>
  <cp:lastPrinted>2014-06-28T06:10:39Z</cp:lastPrinted>
  <dcterms:created xsi:type="dcterms:W3CDTF">2011-01-09T03:38:29Z</dcterms:created>
  <dcterms:modified xsi:type="dcterms:W3CDTF">2018-05-16T12:36:30Z</dcterms:modified>
</cp:coreProperties>
</file>