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 tabRatio="629" activeTab="3"/>
  </bookViews>
  <sheets>
    <sheet name="Faqja1" sheetId="9" r:id="rId1"/>
    <sheet name="Aktivi" sheetId="1" r:id="rId2"/>
    <sheet name="Pasivi" sheetId="4" r:id="rId3"/>
    <sheet name="PASH" sheetId="5" r:id="rId4"/>
    <sheet name="Cash Flow" sheetId="7" r:id="rId5"/>
    <sheet name="Kapitali" sheetId="2" r:id="rId6"/>
    <sheet name="Sheet1" sheetId="12" r:id="rId7"/>
  </sheets>
  <calcPr calcId="152511"/>
</workbook>
</file>

<file path=xl/calcChain.xml><?xml version="1.0" encoding="utf-8"?>
<calcChain xmlns="http://schemas.openxmlformats.org/spreadsheetml/2006/main">
  <c r="D15" i="7" l="1"/>
  <c r="D19" i="7" s="1"/>
  <c r="D26" i="7"/>
  <c r="F7" i="4"/>
  <c r="E11" i="4"/>
  <c r="E10" i="1"/>
  <c r="F10" i="1"/>
  <c r="C15" i="2"/>
  <c r="D15" i="2"/>
  <c r="E15" i="2"/>
  <c r="F15" i="2"/>
  <c r="G15" i="2"/>
  <c r="H15" i="2"/>
  <c r="H24" i="2" s="1"/>
  <c r="I21" i="2"/>
  <c r="E24" i="2"/>
  <c r="I20" i="2"/>
  <c r="F24" i="2"/>
  <c r="I11" i="2"/>
  <c r="E28" i="7"/>
  <c r="I6" i="2"/>
  <c r="K6" i="2" s="1"/>
  <c r="E26" i="7"/>
  <c r="E19" i="7"/>
  <c r="E11" i="7"/>
  <c r="F23" i="5"/>
  <c r="F18" i="5"/>
  <c r="F9" i="5"/>
  <c r="F14" i="5" s="1"/>
  <c r="F15" i="5" s="1"/>
  <c r="F45" i="4"/>
  <c r="F27" i="4"/>
  <c r="F31" i="4" s="1"/>
  <c r="F18" i="4"/>
  <c r="F11" i="4"/>
  <c r="F47" i="1"/>
  <c r="F41" i="1"/>
  <c r="F35" i="1"/>
  <c r="F23" i="1"/>
  <c r="F16" i="1"/>
  <c r="E16" i="1"/>
  <c r="D11" i="7"/>
  <c r="E45" i="4"/>
  <c r="E23" i="1"/>
  <c r="E9" i="5"/>
  <c r="E14" i="5" s="1"/>
  <c r="E15" i="5" s="1"/>
  <c r="F50" i="1" l="1"/>
  <c r="F24" i="5"/>
  <c r="D28" i="7"/>
  <c r="I15" i="2"/>
  <c r="K15" i="2" s="1"/>
  <c r="D30" i="7"/>
  <c r="F21" i="4"/>
  <c r="F32" i="4" s="1"/>
  <c r="F47" i="4" s="1"/>
  <c r="F27" i="1"/>
  <c r="F51" i="1" s="1"/>
  <c r="F26" i="5"/>
  <c r="F27" i="5" s="1"/>
  <c r="F28" i="5" s="1"/>
  <c r="E41" i="1"/>
  <c r="I16" i="2"/>
  <c r="K16" i="2"/>
  <c r="I17" i="2"/>
  <c r="K17" i="2"/>
  <c r="I18" i="2"/>
  <c r="K18" i="2"/>
  <c r="I19" i="2"/>
  <c r="K19" i="2"/>
  <c r="K21" i="2"/>
  <c r="I22" i="2"/>
  <c r="K22" i="2" s="1"/>
  <c r="I23" i="2"/>
  <c r="K23" i="2" s="1"/>
  <c r="I9" i="2"/>
  <c r="K9" i="2" s="1"/>
  <c r="I10" i="2"/>
  <c r="K10" i="2" s="1"/>
  <c r="K11" i="2"/>
  <c r="I12" i="2"/>
  <c r="K12" i="2"/>
  <c r="I13" i="2"/>
  <c r="K13" i="2"/>
  <c r="I14" i="2"/>
  <c r="K14" i="2"/>
  <c r="I7" i="2"/>
  <c r="K7" i="2"/>
  <c r="I8" i="2"/>
  <c r="K8" i="2"/>
  <c r="E23" i="5"/>
  <c r="E24" i="5" s="1"/>
  <c r="E26" i="5" s="1"/>
  <c r="E27" i="5" s="1"/>
  <c r="E18" i="5"/>
  <c r="E18" i="4"/>
  <c r="E27" i="4"/>
  <c r="E31" i="4" s="1"/>
  <c r="E27" i="1"/>
  <c r="E35" i="1"/>
  <c r="E47" i="1"/>
  <c r="E50" i="1" s="1"/>
  <c r="E21" i="4" l="1"/>
  <c r="E32" i="4" s="1"/>
  <c r="E47" i="4" s="1"/>
  <c r="E51" i="1"/>
  <c r="E28" i="5"/>
  <c r="I24" i="2" l="1"/>
  <c r="K20" i="2"/>
  <c r="K24" i="2" l="1"/>
</calcChain>
</file>

<file path=xl/sharedStrings.xml><?xml version="1.0" encoding="utf-8"?>
<sst xmlns="http://schemas.openxmlformats.org/spreadsheetml/2006/main" count="289" uniqueCount="206">
  <si>
    <t>AKTIVET</t>
  </si>
  <si>
    <t>Shenime</t>
  </si>
  <si>
    <t>I</t>
  </si>
  <si>
    <t>AKTIVET AFATSHKURTËRA</t>
  </si>
  <si>
    <t>Aktive monetare</t>
  </si>
  <si>
    <t>1.</t>
  </si>
  <si>
    <t>Derivative dhe aktive te mbajtura për tregtim</t>
  </si>
  <si>
    <t>2.</t>
  </si>
  <si>
    <t xml:space="preserve"> - Derivativet</t>
  </si>
  <si>
    <t xml:space="preserve"> - Aktivet e mbajtura për tregtim</t>
  </si>
  <si>
    <t>Totali 2</t>
  </si>
  <si>
    <t>Aktive të tjera financiare afatshkurtra</t>
  </si>
  <si>
    <t>3.</t>
  </si>
  <si>
    <t>(i)</t>
  </si>
  <si>
    <t>(ii)</t>
  </si>
  <si>
    <t>(iii)</t>
  </si>
  <si>
    <t>(iv)</t>
  </si>
  <si>
    <t>Totali 3</t>
  </si>
  <si>
    <t>Inventari</t>
  </si>
  <si>
    <t>Lëndët e para</t>
  </si>
  <si>
    <t>Prodhim në proces</t>
  </si>
  <si>
    <t>Produkte të gatshme</t>
  </si>
  <si>
    <t>Mallra për rishitje</t>
  </si>
  <si>
    <t>Parapagesat për furnizime</t>
  </si>
  <si>
    <t>4.</t>
  </si>
  <si>
    <t>(v)</t>
  </si>
  <si>
    <t>Totali 4</t>
  </si>
  <si>
    <t>Aktivet biologjike afatshkurtra</t>
  </si>
  <si>
    <t>5.</t>
  </si>
  <si>
    <t>Aktivet afatshkurtra të mbajtura për shitje</t>
  </si>
  <si>
    <t>6.</t>
  </si>
  <si>
    <t>7.</t>
  </si>
  <si>
    <t>TOTALI AKTIVEVE AFATSHKURTRA (I)</t>
  </si>
  <si>
    <t>AKTIVET AFATGJATA</t>
  </si>
  <si>
    <t>II</t>
  </si>
  <si>
    <t>Investimet financiare afatgjata</t>
  </si>
  <si>
    <t>Aksione dhe investime të tjera në pjesëmarrje</t>
  </si>
  <si>
    <t>Aksione dhe letra të tjera me vlerë</t>
  </si>
  <si>
    <t>Llogari / Kërkesa të arkëtueshme afatgjata</t>
  </si>
  <si>
    <t>Totali 1</t>
  </si>
  <si>
    <t>Aktive afatgjata materiale</t>
  </si>
  <si>
    <t>Toka</t>
  </si>
  <si>
    <t>Ndërtesa</t>
  </si>
  <si>
    <t>Makineri dhe pajisje</t>
  </si>
  <si>
    <t>Aktive të tjera afatgjata materiale (me vl.kontab.)</t>
  </si>
  <si>
    <t>Aktivet Biologjike afatgjata</t>
  </si>
  <si>
    <t>Aktivet afatgjata jomateriale</t>
  </si>
  <si>
    <t>Emri i mirë</t>
  </si>
  <si>
    <t>Shpenzimet e zhvillimit</t>
  </si>
  <si>
    <t>Aktive të tjera afatgjata jomateriale</t>
  </si>
  <si>
    <t>Kapital aksionar i papaguar</t>
  </si>
  <si>
    <t>Aktive të tjera afatgjata</t>
  </si>
  <si>
    <t>TOTALI I AKTIVEVE AFATGJATA (II)</t>
  </si>
  <si>
    <t>TOTALI I AKTIVEVE (I + II)</t>
  </si>
  <si>
    <t>Pjesëmarrje të tjera në njësi të kontrolluara (vetëm në PF)</t>
  </si>
  <si>
    <t>DETYRIMET DHE KAPITALI</t>
  </si>
  <si>
    <t>DETYRIMET AFATSHKURTËRA</t>
  </si>
  <si>
    <t>Derivativët</t>
  </si>
  <si>
    <t>Huamarrjet</t>
  </si>
  <si>
    <t>Huat dhe obligacionet afatshkurtra</t>
  </si>
  <si>
    <t>Bono të konvertueshme</t>
  </si>
  <si>
    <r>
      <t>Kthimet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>/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>ripagesat e huave afatgjata</t>
    </r>
  </si>
  <si>
    <t>Huat dhe parapagimet</t>
  </si>
  <si>
    <t>Grantet dhe të ardhurat e shtyra</t>
  </si>
  <si>
    <t>Provizionet afatshkurtra</t>
  </si>
  <si>
    <t>TOTALI I DETYRIMEVE AFATSHKURTRA (I)</t>
  </si>
  <si>
    <t>DETYRIME AFATGJATA</t>
  </si>
  <si>
    <t>Huat afatgjata</t>
  </si>
  <si>
    <t>Hua, bono dhe detyrime nga qiraja financiare</t>
  </si>
  <si>
    <t>Bonot e konvertueshme</t>
  </si>
  <si>
    <t>Huamarrje të tjera afatgjata</t>
  </si>
  <si>
    <t>Provizionet afatgjata</t>
  </si>
  <si>
    <t>TOTALI I DETYRIMEVE AFATGJATA (II)</t>
  </si>
  <si>
    <t>TOTALI I DETYRIMEVE</t>
  </si>
  <si>
    <t>KAPITALI</t>
  </si>
  <si>
    <t>III</t>
  </si>
  <si>
    <t>Aksionet e pakicës (përdoret vetëm në PF të konsoliduara)</t>
  </si>
  <si>
    <t>Kapitali që i përket aksionarëve të shoqërisë mëmë (përdoret vetëm në PF të konsoliduara)</t>
  </si>
  <si>
    <t>Kapitali aksionar</t>
  </si>
  <si>
    <t>Primi i aksionit</t>
  </si>
  <si>
    <t>Njësitë ose aksionet e thesarit (negative)</t>
  </si>
  <si>
    <t>Rezerva statusore</t>
  </si>
  <si>
    <t>Rezerva ligjore</t>
  </si>
  <si>
    <t>Rezerva të tjera</t>
  </si>
  <si>
    <t>Fitimet e pashpërndara</t>
  </si>
  <si>
    <t>Fitimi (humbja) e vitit financiar</t>
  </si>
  <si>
    <t>8.</t>
  </si>
  <si>
    <t>9.</t>
  </si>
  <si>
    <t>10.</t>
  </si>
  <si>
    <t>TOTALI I KAPITALIT (III)</t>
  </si>
  <si>
    <t>TOTALI I DETYRIMEVE E KAPITALIT (I. II, III)</t>
  </si>
  <si>
    <t>A- PASQYRA E TË ARDHURAVE DHE SHPENZIMEVE</t>
  </si>
  <si>
    <t>Përshkrimi i Elementëve</t>
  </si>
  <si>
    <t>Nr.</t>
  </si>
  <si>
    <t>Referencat, Nr. Llogarie</t>
  </si>
  <si>
    <t>Shitjet neto</t>
  </si>
  <si>
    <t>Të ardhura të tjera nga veprimtaritë e shfrytëzimit</t>
  </si>
  <si>
    <t>Ndryshimet në inventarin e produkteve të gatshme dhe prodhimit në proçes</t>
  </si>
  <si>
    <t>Materialet e konsumuara</t>
  </si>
  <si>
    <t>Kosto e punës</t>
  </si>
  <si>
    <t xml:space="preserve"> - pagat e personelit</t>
  </si>
  <si>
    <t xml:space="preserve"> - shpenzimet per sigurimet shoqërore dhe shëndetsore</t>
  </si>
  <si>
    <t>Amortizimet dhe zhvlerësimet</t>
  </si>
  <si>
    <t>Shpenzime të tjera</t>
  </si>
  <si>
    <t>Totali i shpenzimeve (shuma 4 - 7)</t>
  </si>
  <si>
    <t>Fitimi apo humbja nga veprimtaria kryesore (1+2+/-3-8)</t>
  </si>
  <si>
    <t>Të ardhurat dhe shpenzimet financiare nga njësitë e kontrolluara</t>
  </si>
  <si>
    <t>Të ardhurat dhe shpenzimet financiare nga pjesëmarrjet</t>
  </si>
  <si>
    <t>Të ardhurat dhe shpenzimet financiare</t>
  </si>
  <si>
    <t>11.</t>
  </si>
  <si>
    <t>12.</t>
  </si>
  <si>
    <t>13.</t>
  </si>
  <si>
    <t>14.</t>
  </si>
  <si>
    <t>15.</t>
  </si>
  <si>
    <t>16.</t>
  </si>
  <si>
    <t>12.1</t>
  </si>
  <si>
    <t>12.2</t>
  </si>
  <si>
    <t>12.3</t>
  </si>
  <si>
    <t>12.4</t>
  </si>
  <si>
    <t xml:space="preserve"> -Të ardhurat dhe shpenzimet financiare nga investime të tjera financiare afatgjata</t>
  </si>
  <si>
    <t xml:space="preserve"> -Të ardhurat dhe shpenzimet nga interesat</t>
  </si>
  <si>
    <t xml:space="preserve"> -Fitimet (humbjet) nga kursi i këmbimi</t>
  </si>
  <si>
    <t xml:space="preserve"> -Të ardhura dhe shpenzime të tjera financiare</t>
  </si>
  <si>
    <t>Totali i të ardhurave dhe shpenzimeve financiare (12.1+/-12.2+/-12.3+/-12.4)</t>
  </si>
  <si>
    <t>Fitimi (humbja) para tatimit (9+/-13)</t>
  </si>
  <si>
    <t>17.</t>
  </si>
  <si>
    <t>Pasqyra e fluksit monetar – Metoda direkte</t>
  </si>
  <si>
    <t>Fluksi monetar nga veprimtaritë e shfrytëzimit</t>
  </si>
  <si>
    <t>MM të ardhura nga veprimtaritë</t>
  </si>
  <si>
    <t>MM neto nga veprimtaritë e shfrytëzimit</t>
  </si>
  <si>
    <t>Fluksi monetar nga veprimtaritë investuese</t>
  </si>
  <si>
    <t>Blerja e njësisë së kontrolluar X minus paratë e Arkëtuara</t>
  </si>
  <si>
    <t>Të ardhurat nga shitja e pajisjeve</t>
  </si>
  <si>
    <t>MM neto të përdorura në veprimtaritë investuese</t>
  </si>
  <si>
    <t>Fluksi monetar nga aktivitetet financiare</t>
  </si>
  <si>
    <t>Të ardhura nga emetimi i kapitalit aksionar</t>
  </si>
  <si>
    <t>MM neto e përdorur në veprimtaritë financiare</t>
  </si>
  <si>
    <t>Rritja/rënia neto e mjeteve monetare</t>
  </si>
  <si>
    <t>Mjetet monetare në fillim të periudhës kontabël</t>
  </si>
  <si>
    <t>Mjetet monetare në fund të periudhës kontabël</t>
  </si>
  <si>
    <t>Dividendët e paguar</t>
  </si>
  <si>
    <t>Aksionet e thesarit</t>
  </si>
  <si>
    <t>Rezerva statusore dhe ligjore</t>
  </si>
  <si>
    <t>Rezerva të konvertimit të monedhave të huaja</t>
  </si>
  <si>
    <t>Fitimi I Pashpërndare</t>
  </si>
  <si>
    <t>Totali</t>
  </si>
  <si>
    <t>Zotërimet e aksionerëve të pakicës</t>
  </si>
  <si>
    <t>Kapitali aksionar që i përket aksionerëve të shoqërisë mëmë</t>
  </si>
  <si>
    <t>Efekti i ndryshimeve në politikat kontabël</t>
  </si>
  <si>
    <t>Pozicioni i rregulluar</t>
  </si>
  <si>
    <t>Efektet e ndryshimit të kurseve të këmbimit gjatë konsolidimit</t>
  </si>
  <si>
    <t>Totali i të ardhurave apo i shpenzimeve, që nuk janë njohur në pasqyrën e të ardhurave dhe shpenzimeve</t>
  </si>
  <si>
    <t>Fitimi neto i vitit financiar</t>
  </si>
  <si>
    <t>Transferime në rezervën e detyrueshme statutore</t>
  </si>
  <si>
    <t>Emetim i kapitalit aksionar</t>
  </si>
  <si>
    <t>Totali i të ardhurave apo shpenzimeve, që nuk janë njohur në pasqyrën e të ardhurave dhe shpenzimeve</t>
  </si>
  <si>
    <t>Fitimi neto për periudhën kontabël</t>
  </si>
  <si>
    <t>Aksione të thesarit të riblera</t>
  </si>
  <si>
    <t>PASQYRA E NDRYSHIMEVE NË KAPITAL</t>
  </si>
  <si>
    <t>Emërtimi dhe forma ligjore</t>
  </si>
  <si>
    <t>NIPT - i</t>
  </si>
  <si>
    <t>Adresa e selisë</t>
  </si>
  <si>
    <t>Data e krijimit</t>
  </si>
  <si>
    <t>Veprimtaria kryesore</t>
  </si>
  <si>
    <t>PASQYRAT FINANCIARE</t>
  </si>
  <si>
    <t>Periudha Kontabël e Pasqyrave Financiare</t>
  </si>
  <si>
    <t>Nga</t>
  </si>
  <si>
    <t>Deri</t>
  </si>
  <si>
    <t>Data e mbylljes së Pasqyrave Financiare</t>
  </si>
  <si>
    <t>Nr. i Regjistrit Tregtar</t>
  </si>
  <si>
    <t>Shpenzime te panjohura</t>
  </si>
  <si>
    <t>Fitimi mbi te cilin llogaritet fitimi</t>
  </si>
  <si>
    <t>Tatim fitimi</t>
  </si>
  <si>
    <t>Fitimi neto I bilancit</t>
  </si>
  <si>
    <t>Të pagueshme ndaj furnitorëve(llog 401)</t>
  </si>
  <si>
    <t>Të pagueshme ndaj punonjësve(llog421)</t>
  </si>
  <si>
    <t>Detyrime tatimore(llog442)</t>
  </si>
  <si>
    <t>Hua të tjera (llog456)</t>
  </si>
  <si>
    <t>Mjetet monetare (MM) të arkëtuara nga klientët(llog 411)</t>
  </si>
  <si>
    <t>Pagesat e detyrimeve të qirasë financiare(llog669)</t>
  </si>
  <si>
    <t>Të ardhura nga huamarrje afatgjata llog 456)</t>
  </si>
  <si>
    <t>Interesi i arkëtuar llog(769)</t>
  </si>
  <si>
    <t>Parapagimet dhe shpenzimet e shtyra(llog 486)</t>
  </si>
  <si>
    <t>Parapagimet e arkëtuara(llog418 +467)</t>
  </si>
  <si>
    <t>Viti 2012</t>
  </si>
  <si>
    <t>Pozicioni më 31 dhjetor 2012</t>
  </si>
  <si>
    <t>Investime të tjera financiare(llog 461)</t>
  </si>
  <si>
    <t>Llogari/Kërkesa të tjera të arkëtueshme(llog 411)</t>
  </si>
  <si>
    <t>MM të paguara ndaj furnitorëve dhe punonjësve(401,421.442)</t>
  </si>
  <si>
    <t>Viti 2013</t>
  </si>
  <si>
    <t>Pozicioni më 31 dhjetor 2013</t>
  </si>
  <si>
    <t>HIDROCENTRALI  QARR&amp; KALTANJ</t>
  </si>
  <si>
    <t>L37902001E</t>
  </si>
  <si>
    <t>Ne qender te  Fshatit CLIRIM KOLONJE</t>
  </si>
  <si>
    <t>PRODHIM  DHE  TREGETIM  ENERGJI ELEKTRIKE</t>
  </si>
  <si>
    <t>Llogari/Kërkesa të arkëtueshme(llog 445 TVSH)</t>
  </si>
  <si>
    <t>Instrumente të tjera borxhi ( llog  447)</t>
  </si>
  <si>
    <t>Interesi i paguar  llog (461) Huamarje afat shkurter</t>
  </si>
  <si>
    <t>Tatim mbi fitimin i paguar llog 441,447,4458</t>
  </si>
  <si>
    <t>Dividendët e arkëtuar(llog456) ortaku</t>
  </si>
  <si>
    <t>Dividendë të paguar</t>
  </si>
  <si>
    <t>Blerja e aktiveve afatgjata materiale( llog 231)</t>
  </si>
  <si>
    <t>KOLONJE/ÇLIRIM</t>
  </si>
  <si>
    <r>
      <t xml:space="preserve">Pasqyrat financiare jane </t>
    </r>
    <r>
      <rPr>
        <b/>
        <sz val="10"/>
        <rFont val="Cambria"/>
        <family val="1"/>
        <scheme val="major"/>
      </rPr>
      <t>individuale</t>
    </r>
  </si>
  <si>
    <r>
      <t xml:space="preserve">Pasqyrat financiare janë të shprehura në </t>
    </r>
    <r>
      <rPr>
        <b/>
        <sz val="10"/>
        <rFont val="Cambria"/>
        <family val="1"/>
        <scheme val="major"/>
      </rPr>
      <t>Lek</t>
    </r>
  </si>
  <si>
    <r>
      <t xml:space="preserve">Pasqyrat Financiare janë të rrumbullakosura në </t>
    </r>
    <r>
      <rPr>
        <b/>
        <sz val="10"/>
        <rFont val="Cambria"/>
        <family val="1"/>
        <scheme val="major"/>
      </rPr>
      <t>1/lek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</si>
</sst>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.5"/>
      <name val="Arial"/>
      <family val="2"/>
    </font>
    <font>
      <b/>
      <u/>
      <sz val="11"/>
      <name val="Arial"/>
      <family val="2"/>
    </font>
    <font>
      <sz val="9"/>
      <name val="Arial"/>
      <family val="2"/>
    </font>
    <font>
      <sz val="10.5"/>
      <name val="Arial"/>
      <family val="2"/>
    </font>
    <font>
      <b/>
      <sz val="10.5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9"/>
      <color indexed="8"/>
      <name val="Arial"/>
      <family val="2"/>
    </font>
    <font>
      <b/>
      <sz val="30"/>
      <name val="Algerian"/>
      <family val="5"/>
    </font>
    <font>
      <sz val="10"/>
      <name val="Algerian"/>
      <family val="5"/>
    </font>
    <font>
      <b/>
      <sz val="25"/>
      <name val="Algerian"/>
      <family val="5"/>
    </font>
    <font>
      <sz val="11"/>
      <name val="Cambria"/>
      <family val="1"/>
      <scheme val="major"/>
    </font>
    <font>
      <sz val="10"/>
      <name val="Cambria"/>
      <family val="1"/>
      <scheme val="major"/>
    </font>
    <font>
      <b/>
      <sz val="10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49" fontId="0" fillId="0" borderId="0" xfId="0" applyNumberFormat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7" fillId="0" borderId="1" xfId="0" applyFont="1" applyBorder="1"/>
    <xf numFmtId="3" fontId="6" fillId="0" borderId="1" xfId="0" applyNumberFormat="1" applyFont="1" applyBorder="1"/>
    <xf numFmtId="3" fontId="2" fillId="0" borderId="1" xfId="0" applyNumberFormat="1" applyFont="1" applyBorder="1"/>
    <xf numFmtId="0" fontId="9" fillId="0" borderId="1" xfId="0" applyFont="1" applyBorder="1"/>
    <xf numFmtId="0" fontId="10" fillId="0" borderId="1" xfId="0" applyFont="1" applyBorder="1"/>
    <xf numFmtId="3" fontId="7" fillId="0" borderId="1" xfId="0" applyNumberFormat="1" applyFont="1" applyBorder="1"/>
    <xf numFmtId="0" fontId="11" fillId="0" borderId="1" xfId="0" applyFont="1" applyBorder="1"/>
    <xf numFmtId="3" fontId="11" fillId="0" borderId="1" xfId="0" applyNumberFormat="1" applyFont="1" applyBorder="1"/>
    <xf numFmtId="0" fontId="12" fillId="0" borderId="1" xfId="0" applyFont="1" applyBorder="1"/>
    <xf numFmtId="3" fontId="12" fillId="0" borderId="1" xfId="0" applyNumberFormat="1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justify"/>
    </xf>
    <xf numFmtId="0" fontId="13" fillId="0" borderId="1" xfId="0" applyFont="1" applyBorder="1"/>
    <xf numFmtId="0" fontId="3" fillId="0" borderId="1" xfId="0" applyFont="1" applyBorder="1" applyAlignment="1">
      <alignment horizontal="justify"/>
    </xf>
    <xf numFmtId="0" fontId="14" fillId="0" borderId="0" xfId="0" applyFont="1"/>
    <xf numFmtId="0" fontId="0" fillId="0" borderId="0" xfId="0" applyBorder="1"/>
    <xf numFmtId="0" fontId="0" fillId="0" borderId="1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3" fontId="0" fillId="0" borderId="0" xfId="0" applyNumberFormat="1"/>
    <xf numFmtId="4" fontId="15" fillId="0" borderId="1" xfId="0" applyNumberFormat="1" applyFont="1" applyBorder="1"/>
    <xf numFmtId="164" fontId="0" fillId="0" borderId="1" xfId="1" applyNumberFormat="1" applyFont="1" applyBorder="1"/>
    <xf numFmtId="0" fontId="0" fillId="0" borderId="0" xfId="0"/>
    <xf numFmtId="0" fontId="17" fillId="0" borderId="7" xfId="0" applyFont="1" applyBorder="1"/>
    <xf numFmtId="0" fontId="17" fillId="0" borderId="0" xfId="0" applyFont="1" applyBorder="1"/>
    <xf numFmtId="0" fontId="17" fillId="0" borderId="8" xfId="0" applyFont="1" applyBorder="1"/>
    <xf numFmtId="0" fontId="19" fillId="0" borderId="0" xfId="0" applyFont="1" applyBorder="1"/>
    <xf numFmtId="0" fontId="19" fillId="0" borderId="2" xfId="0" applyFont="1" applyBorder="1"/>
    <xf numFmtId="0" fontId="20" fillId="0" borderId="8" xfId="0" applyFont="1" applyBorder="1"/>
    <xf numFmtId="14" fontId="19" fillId="0" borderId="2" xfId="0" applyNumberFormat="1" applyFont="1" applyBorder="1"/>
    <xf numFmtId="0" fontId="19" fillId="0" borderId="3" xfId="0" applyFont="1" applyBorder="1"/>
    <xf numFmtId="0" fontId="19" fillId="0" borderId="12" xfId="0" applyFont="1" applyBorder="1"/>
    <xf numFmtId="14" fontId="19" fillId="0" borderId="3" xfId="0" applyNumberFormat="1" applyFont="1" applyBorder="1"/>
    <xf numFmtId="0" fontId="20" fillId="0" borderId="0" xfId="0" applyFont="1" applyBorder="1"/>
    <xf numFmtId="0" fontId="1" fillId="0" borderId="18" xfId="0" applyFont="1" applyBorder="1"/>
    <xf numFmtId="0" fontId="8" fillId="0" borderId="14" xfId="0" applyFont="1" applyBorder="1" applyAlignment="1">
      <alignment vertical="center"/>
    </xf>
    <xf numFmtId="0" fontId="5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49" fontId="7" fillId="0" borderId="15" xfId="0" applyNumberFormat="1" applyFont="1" applyBorder="1" applyAlignment="1">
      <alignment horizontal="center"/>
    </xf>
    <xf numFmtId="3" fontId="6" fillId="0" borderId="21" xfId="0" applyNumberFormat="1" applyFont="1" applyBorder="1"/>
    <xf numFmtId="49" fontId="2" fillId="0" borderId="15" xfId="0" applyNumberFormat="1" applyFont="1" applyBorder="1" applyAlignment="1">
      <alignment horizontal="center"/>
    </xf>
    <xf numFmtId="3" fontId="2" fillId="0" borderId="21" xfId="0" applyNumberFormat="1" applyFont="1" applyBorder="1"/>
    <xf numFmtId="49" fontId="5" fillId="0" borderId="15" xfId="0" applyNumberFormat="1" applyFont="1" applyBorder="1" applyAlignment="1">
      <alignment horizontal="center"/>
    </xf>
    <xf numFmtId="49" fontId="6" fillId="0" borderId="15" xfId="0" applyNumberFormat="1" applyFont="1" applyBorder="1" applyAlignment="1">
      <alignment horizontal="center"/>
    </xf>
    <xf numFmtId="3" fontId="7" fillId="0" borderId="21" xfId="0" applyNumberFormat="1" applyFont="1" applyBorder="1"/>
    <xf numFmtId="3" fontId="11" fillId="0" borderId="21" xfId="0" applyNumberFormat="1" applyFont="1" applyBorder="1"/>
    <xf numFmtId="3" fontId="12" fillId="0" borderId="21" xfId="0" applyNumberFormat="1" applyFont="1" applyBorder="1"/>
    <xf numFmtId="49" fontId="6" fillId="0" borderId="16" xfId="0" applyNumberFormat="1" applyFont="1" applyBorder="1" applyAlignment="1">
      <alignment horizontal="center"/>
    </xf>
    <xf numFmtId="0" fontId="6" fillId="0" borderId="17" xfId="0" applyFont="1" applyBorder="1"/>
    <xf numFmtId="3" fontId="6" fillId="0" borderId="17" xfId="0" applyNumberFormat="1" applyFont="1" applyBorder="1"/>
    <xf numFmtId="3" fontId="6" fillId="0" borderId="22" xfId="0" applyNumberFormat="1" applyFont="1" applyBorder="1"/>
    <xf numFmtId="3" fontId="1" fillId="0" borderId="21" xfId="0" applyNumberFormat="1" applyFont="1" applyBorder="1"/>
    <xf numFmtId="49" fontId="1" fillId="0" borderId="15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12" fillId="0" borderId="17" xfId="0" applyFont="1" applyBorder="1"/>
    <xf numFmtId="3" fontId="12" fillId="0" borderId="17" xfId="0" applyNumberFormat="1" applyFont="1" applyBorder="1"/>
    <xf numFmtId="3" fontId="12" fillId="0" borderId="22" xfId="0" applyNumberFormat="1" applyFont="1" applyBorder="1"/>
    <xf numFmtId="0" fontId="5" fillId="0" borderId="18" xfId="0" applyFont="1" applyBorder="1" applyAlignment="1">
      <alignment horizontal="center"/>
    </xf>
    <xf numFmtId="49" fontId="1" fillId="0" borderId="16" xfId="0" applyNumberFormat="1" applyFont="1" applyBorder="1" applyAlignment="1">
      <alignment horizontal="center"/>
    </xf>
    <xf numFmtId="0" fontId="0" fillId="0" borderId="17" xfId="0" applyBorder="1"/>
    <xf numFmtId="0" fontId="1" fillId="0" borderId="17" xfId="0" applyFont="1" applyBorder="1"/>
    <xf numFmtId="3" fontId="1" fillId="0" borderId="17" xfId="0" applyNumberFormat="1" applyFont="1" applyBorder="1"/>
    <xf numFmtId="3" fontId="1" fillId="0" borderId="22" xfId="0" applyNumberFormat="1" applyFont="1" applyBorder="1"/>
    <xf numFmtId="4" fontId="15" fillId="0" borderId="21" xfId="0" applyNumberFormat="1" applyFont="1" applyBorder="1"/>
    <xf numFmtId="0" fontId="0" fillId="0" borderId="18" xfId="0" applyBorder="1"/>
    <xf numFmtId="0" fontId="0" fillId="0" borderId="14" xfId="0" applyBorder="1"/>
    <xf numFmtId="0" fontId="0" fillId="0" borderId="20" xfId="0" applyBorder="1"/>
    <xf numFmtId="0" fontId="0" fillId="0" borderId="15" xfId="0" applyBorder="1"/>
    <xf numFmtId="0" fontId="0" fillId="0" borderId="21" xfId="0" applyBorder="1" applyAlignment="1">
      <alignment horizontal="center" vertical="center" wrapText="1"/>
    </xf>
    <xf numFmtId="0" fontId="2" fillId="0" borderId="15" xfId="0" applyFont="1" applyBorder="1"/>
    <xf numFmtId="164" fontId="0" fillId="0" borderId="21" xfId="1" applyNumberFormat="1" applyFont="1" applyBorder="1"/>
    <xf numFmtId="0" fontId="0" fillId="0" borderId="15" xfId="0" applyBorder="1" applyAlignment="1">
      <alignment horizontal="left" vertical="center" wrapText="1"/>
    </xf>
    <xf numFmtId="0" fontId="0" fillId="0" borderId="16" xfId="0" applyBorder="1"/>
    <xf numFmtId="164" fontId="0" fillId="0" borderId="17" xfId="1" applyNumberFormat="1" applyFont="1" applyBorder="1"/>
    <xf numFmtId="164" fontId="0" fillId="0" borderId="22" xfId="1" applyNumberFormat="1" applyFont="1" applyBorder="1"/>
    <xf numFmtId="0" fontId="16" fillId="2" borderId="7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workbookViewId="0">
      <selection activeCell="D35" sqref="D35"/>
    </sheetView>
  </sheetViews>
  <sheetFormatPr defaultRowHeight="12.75" x14ac:dyDescent="0.2"/>
  <cols>
    <col min="1" max="1" width="3.5703125" customWidth="1"/>
    <col min="4" max="4" width="10.85546875" customWidth="1"/>
    <col min="5" max="5" width="14" customWidth="1"/>
    <col min="6" max="6" width="6.140625" customWidth="1"/>
    <col min="7" max="7" width="13" customWidth="1"/>
  </cols>
  <sheetData>
    <row r="1" spans="1:10" x14ac:dyDescent="0.2">
      <c r="A1" s="25"/>
      <c r="B1" s="26"/>
      <c r="C1" s="26"/>
      <c r="D1" s="26"/>
      <c r="E1" s="26"/>
      <c r="F1" s="26"/>
      <c r="G1" s="26"/>
      <c r="H1" s="26"/>
      <c r="I1" s="26"/>
      <c r="J1" s="27"/>
    </row>
    <row r="2" spans="1:10" x14ac:dyDescent="0.2">
      <c r="A2" s="28"/>
      <c r="B2" s="23"/>
      <c r="C2" s="23"/>
      <c r="D2" s="23"/>
      <c r="E2" s="23"/>
      <c r="F2" s="23"/>
      <c r="G2" s="23"/>
      <c r="H2" s="23"/>
      <c r="I2" s="23"/>
      <c r="J2" s="29"/>
    </row>
    <row r="3" spans="1:10" ht="16.5" customHeight="1" x14ac:dyDescent="0.2">
      <c r="A3" s="28"/>
      <c r="B3" s="40" t="s">
        <v>159</v>
      </c>
      <c r="C3" s="40"/>
      <c r="D3" s="40"/>
      <c r="E3" s="41" t="s">
        <v>191</v>
      </c>
      <c r="F3" s="41"/>
      <c r="G3" s="41"/>
      <c r="H3" s="41"/>
      <c r="I3" s="41"/>
      <c r="J3" s="42"/>
    </row>
    <row r="4" spans="1:10" ht="16.5" customHeight="1" x14ac:dyDescent="0.2">
      <c r="A4" s="28"/>
      <c r="B4" s="40" t="s">
        <v>160</v>
      </c>
      <c r="C4" s="40"/>
      <c r="D4" s="40"/>
      <c r="E4" s="41" t="s">
        <v>192</v>
      </c>
      <c r="F4" s="41"/>
      <c r="G4" s="41"/>
      <c r="H4" s="40"/>
      <c r="I4" s="40"/>
      <c r="J4" s="42"/>
    </row>
    <row r="5" spans="1:10" ht="16.5" customHeight="1" x14ac:dyDescent="0.2">
      <c r="A5" s="28"/>
      <c r="B5" s="40" t="s">
        <v>161</v>
      </c>
      <c r="C5" s="40"/>
      <c r="D5" s="40"/>
      <c r="E5" s="41" t="s">
        <v>193</v>
      </c>
      <c r="F5" s="41"/>
      <c r="G5" s="41"/>
      <c r="H5" s="41"/>
      <c r="I5" s="41"/>
      <c r="J5" s="42"/>
    </row>
    <row r="6" spans="1:10" ht="16.5" customHeight="1" x14ac:dyDescent="0.2">
      <c r="A6" s="28"/>
      <c r="B6" s="40"/>
      <c r="C6" s="40"/>
      <c r="D6" s="40"/>
      <c r="E6" s="40"/>
      <c r="F6" s="40"/>
      <c r="G6" s="40"/>
      <c r="H6" s="41" t="s">
        <v>202</v>
      </c>
      <c r="I6" s="41"/>
      <c r="J6" s="42"/>
    </row>
    <row r="7" spans="1:10" ht="16.5" customHeight="1" x14ac:dyDescent="0.2">
      <c r="A7" s="28"/>
      <c r="B7" s="40" t="s">
        <v>162</v>
      </c>
      <c r="C7" s="40"/>
      <c r="D7" s="40"/>
      <c r="E7" s="43">
        <v>41396</v>
      </c>
      <c r="F7" s="41"/>
      <c r="G7" s="40"/>
      <c r="H7" s="40"/>
      <c r="I7" s="40"/>
      <c r="J7" s="42"/>
    </row>
    <row r="8" spans="1:10" ht="16.5" customHeight="1" x14ac:dyDescent="0.2">
      <c r="A8" s="28"/>
      <c r="B8" s="40" t="s">
        <v>169</v>
      </c>
      <c r="C8" s="40"/>
      <c r="D8" s="40"/>
      <c r="E8" s="44"/>
      <c r="F8" s="44"/>
      <c r="G8" s="40"/>
      <c r="H8" s="40"/>
      <c r="I8" s="40"/>
      <c r="J8" s="42"/>
    </row>
    <row r="9" spans="1:10" ht="16.5" customHeight="1" x14ac:dyDescent="0.2">
      <c r="A9" s="28"/>
      <c r="B9" s="40"/>
      <c r="C9" s="40"/>
      <c r="D9" s="40"/>
      <c r="E9" s="40"/>
      <c r="F9" s="40"/>
      <c r="G9" s="40"/>
      <c r="H9" s="40"/>
      <c r="I9" s="40"/>
      <c r="J9" s="42"/>
    </row>
    <row r="10" spans="1:10" ht="16.5" customHeight="1" x14ac:dyDescent="0.2">
      <c r="A10" s="28"/>
      <c r="B10" s="40" t="s">
        <v>163</v>
      </c>
      <c r="C10" s="40"/>
      <c r="D10" s="40"/>
      <c r="E10" s="98" t="s">
        <v>194</v>
      </c>
      <c r="F10" s="98"/>
      <c r="G10" s="98"/>
      <c r="H10" s="98"/>
      <c r="I10" s="98"/>
      <c r="J10" s="99"/>
    </row>
    <row r="11" spans="1:10" ht="16.5" customHeight="1" x14ac:dyDescent="0.2">
      <c r="A11" s="28"/>
      <c r="B11" s="40"/>
      <c r="C11" s="40"/>
      <c r="D11" s="40"/>
      <c r="E11" s="96"/>
      <c r="F11" s="96"/>
      <c r="G11" s="96"/>
      <c r="H11" s="96"/>
      <c r="I11" s="96"/>
      <c r="J11" s="97"/>
    </row>
    <row r="12" spans="1:10" ht="16.5" customHeight="1" x14ac:dyDescent="0.2">
      <c r="A12" s="28"/>
      <c r="B12" s="40"/>
      <c r="C12" s="40"/>
      <c r="D12" s="40"/>
      <c r="E12" s="45"/>
      <c r="F12" s="45"/>
      <c r="G12" s="45"/>
      <c r="H12" s="45"/>
      <c r="I12" s="45"/>
      <c r="J12" s="42"/>
    </row>
    <row r="13" spans="1:10" x14ac:dyDescent="0.2">
      <c r="A13" s="28"/>
      <c r="B13" s="23"/>
      <c r="C13" s="23"/>
      <c r="D13" s="23"/>
      <c r="E13" s="23"/>
      <c r="F13" s="23"/>
      <c r="G13" s="23"/>
      <c r="H13" s="23"/>
      <c r="I13" s="23"/>
      <c r="J13" s="29"/>
    </row>
    <row r="14" spans="1:10" x14ac:dyDescent="0.2">
      <c r="A14" s="28"/>
      <c r="B14" s="23"/>
      <c r="C14" s="23"/>
      <c r="D14" s="23"/>
      <c r="E14" s="23"/>
      <c r="F14" s="23"/>
      <c r="G14" s="23"/>
      <c r="H14" s="23"/>
      <c r="I14" s="23"/>
      <c r="J14" s="29"/>
    </row>
    <row r="15" spans="1:10" x14ac:dyDescent="0.2">
      <c r="A15" s="28"/>
      <c r="B15" s="23"/>
      <c r="C15" s="23"/>
      <c r="D15" s="23"/>
      <c r="E15" s="23"/>
      <c r="F15" s="23"/>
      <c r="G15" s="23"/>
      <c r="H15" s="23"/>
      <c r="I15" s="23"/>
      <c r="J15" s="29"/>
    </row>
    <row r="16" spans="1:10" x14ac:dyDescent="0.2">
      <c r="A16" s="28"/>
      <c r="B16" s="23"/>
      <c r="C16" s="23"/>
      <c r="D16" s="23"/>
      <c r="E16" s="23"/>
      <c r="F16" s="23"/>
      <c r="G16" s="23"/>
      <c r="H16" s="23"/>
      <c r="I16" s="23"/>
      <c r="J16" s="29"/>
    </row>
    <row r="17" spans="1:10" x14ac:dyDescent="0.2">
      <c r="A17" s="28"/>
      <c r="B17" s="23"/>
      <c r="C17" s="23"/>
      <c r="D17" s="23"/>
      <c r="E17" s="23"/>
      <c r="F17" s="23"/>
      <c r="G17" s="23"/>
      <c r="H17" s="23"/>
      <c r="I17" s="23"/>
      <c r="J17" s="29"/>
    </row>
    <row r="18" spans="1:10" x14ac:dyDescent="0.2">
      <c r="A18" s="28"/>
      <c r="B18" s="23"/>
      <c r="C18" s="23"/>
      <c r="D18" s="23"/>
      <c r="E18" s="23"/>
      <c r="F18" s="23"/>
      <c r="G18" s="23"/>
      <c r="H18" s="23"/>
      <c r="I18" s="23"/>
      <c r="J18" s="29"/>
    </row>
    <row r="19" spans="1:10" x14ac:dyDescent="0.2">
      <c r="A19" s="28"/>
      <c r="B19" s="23"/>
      <c r="C19" s="23"/>
      <c r="D19" s="23"/>
      <c r="E19" s="23"/>
      <c r="F19" s="23"/>
      <c r="G19" s="23"/>
      <c r="H19" s="23"/>
      <c r="I19" s="23"/>
      <c r="J19" s="29"/>
    </row>
    <row r="20" spans="1:10" x14ac:dyDescent="0.2">
      <c r="A20" s="28"/>
      <c r="B20" s="23"/>
      <c r="C20" s="23"/>
      <c r="D20" s="23"/>
      <c r="E20" s="23"/>
      <c r="F20" s="23"/>
      <c r="G20" s="23"/>
      <c r="H20" s="23"/>
      <c r="I20" s="23"/>
      <c r="J20" s="29"/>
    </row>
    <row r="21" spans="1:10" x14ac:dyDescent="0.2">
      <c r="A21" s="28"/>
      <c r="B21" s="23"/>
      <c r="C21" s="23"/>
      <c r="D21" s="23"/>
      <c r="E21" s="23"/>
      <c r="F21" s="23"/>
      <c r="G21" s="23"/>
      <c r="H21" s="23"/>
      <c r="I21" s="23"/>
      <c r="J21" s="29"/>
    </row>
    <row r="22" spans="1:10" x14ac:dyDescent="0.2">
      <c r="A22" s="28"/>
      <c r="B22" s="23"/>
      <c r="C22" s="23"/>
      <c r="D22" s="23"/>
      <c r="E22" s="23"/>
      <c r="F22" s="23"/>
      <c r="G22" s="23"/>
      <c r="H22" s="23"/>
      <c r="I22" s="23"/>
      <c r="J22" s="29"/>
    </row>
    <row r="23" spans="1:10" x14ac:dyDescent="0.2">
      <c r="A23" s="28"/>
      <c r="B23" s="23"/>
      <c r="C23" s="23"/>
      <c r="D23" s="23"/>
      <c r="E23" s="23"/>
      <c r="F23" s="23"/>
      <c r="G23" s="23"/>
      <c r="H23" s="23"/>
      <c r="I23" s="23"/>
      <c r="J23" s="29"/>
    </row>
    <row r="24" spans="1:10" ht="40.5" customHeight="1" x14ac:dyDescent="0.65">
      <c r="A24" s="90" t="s">
        <v>164</v>
      </c>
      <c r="B24" s="91"/>
      <c r="C24" s="91"/>
      <c r="D24" s="91"/>
      <c r="E24" s="91"/>
      <c r="F24" s="91"/>
      <c r="G24" s="91"/>
      <c r="H24" s="91"/>
      <c r="I24" s="91"/>
      <c r="J24" s="92"/>
    </row>
    <row r="25" spans="1:10" ht="14.25" x14ac:dyDescent="0.25">
      <c r="A25" s="37"/>
      <c r="B25" s="38"/>
      <c r="C25" s="38"/>
      <c r="D25" s="38"/>
      <c r="E25" s="38"/>
      <c r="F25" s="38"/>
      <c r="G25" s="38"/>
      <c r="H25" s="38"/>
      <c r="I25" s="38"/>
      <c r="J25" s="39"/>
    </row>
    <row r="26" spans="1:10" ht="14.25" x14ac:dyDescent="0.25">
      <c r="A26" s="37"/>
      <c r="B26" s="38"/>
      <c r="C26" s="38"/>
      <c r="D26" s="38"/>
      <c r="E26" s="38"/>
      <c r="F26" s="38"/>
      <c r="G26" s="38"/>
      <c r="H26" s="38"/>
      <c r="I26" s="38"/>
      <c r="J26" s="39"/>
    </row>
    <row r="27" spans="1:10" ht="31.5" customHeight="1" x14ac:dyDescent="0.55000000000000004">
      <c r="A27" s="93" t="s">
        <v>189</v>
      </c>
      <c r="B27" s="94"/>
      <c r="C27" s="94"/>
      <c r="D27" s="94"/>
      <c r="E27" s="94"/>
      <c r="F27" s="94"/>
      <c r="G27" s="94"/>
      <c r="H27" s="94"/>
      <c r="I27" s="94"/>
      <c r="J27" s="95"/>
    </row>
    <row r="28" spans="1:10" x14ac:dyDescent="0.2">
      <c r="A28" s="28"/>
      <c r="B28" s="23"/>
      <c r="C28" s="23"/>
      <c r="D28" s="23"/>
      <c r="E28" s="23"/>
      <c r="F28" s="23"/>
      <c r="G28" s="23"/>
      <c r="H28" s="23"/>
      <c r="I28" s="23"/>
      <c r="J28" s="29"/>
    </row>
    <row r="29" spans="1:10" x14ac:dyDescent="0.2">
      <c r="A29" s="28"/>
      <c r="B29" s="23"/>
      <c r="C29" s="23"/>
      <c r="D29" s="23"/>
      <c r="E29" s="23"/>
      <c r="F29" s="23"/>
      <c r="G29" s="23"/>
      <c r="H29" s="23"/>
      <c r="I29" s="23"/>
      <c r="J29" s="29"/>
    </row>
    <row r="30" spans="1:10" x14ac:dyDescent="0.2">
      <c r="A30" s="28"/>
      <c r="B30" s="23"/>
      <c r="C30" s="23"/>
      <c r="D30" s="23"/>
      <c r="E30" s="23"/>
      <c r="F30" s="23"/>
      <c r="G30" s="23"/>
      <c r="H30" s="23"/>
      <c r="I30" s="23"/>
      <c r="J30" s="29"/>
    </row>
    <row r="31" spans="1:10" x14ac:dyDescent="0.2">
      <c r="A31" s="28"/>
      <c r="B31" s="23"/>
      <c r="C31" s="23"/>
      <c r="D31" s="23"/>
      <c r="E31" s="23"/>
      <c r="F31" s="23"/>
      <c r="G31" s="23"/>
      <c r="H31" s="23"/>
      <c r="I31" s="23"/>
      <c r="J31" s="29"/>
    </row>
    <row r="32" spans="1:10" x14ac:dyDescent="0.2">
      <c r="A32" s="28"/>
      <c r="B32" s="23"/>
      <c r="C32" s="23"/>
      <c r="D32" s="23"/>
      <c r="E32" s="23"/>
      <c r="F32" s="23"/>
      <c r="G32" s="23"/>
      <c r="H32" s="23"/>
      <c r="I32" s="23"/>
      <c r="J32" s="29"/>
    </row>
    <row r="33" spans="1:10" x14ac:dyDescent="0.2">
      <c r="A33" s="28"/>
      <c r="B33" s="23"/>
      <c r="C33" s="23"/>
      <c r="D33" s="23"/>
      <c r="E33" s="23"/>
      <c r="F33" s="23"/>
      <c r="G33" s="23"/>
      <c r="H33" s="23"/>
      <c r="I33" s="23"/>
      <c r="J33" s="29"/>
    </row>
    <row r="34" spans="1:10" x14ac:dyDescent="0.2">
      <c r="A34" s="28"/>
      <c r="B34" s="23"/>
      <c r="C34" s="23"/>
      <c r="D34" s="23"/>
      <c r="E34" s="23"/>
      <c r="F34" s="23"/>
      <c r="G34" s="23"/>
      <c r="H34" s="23"/>
      <c r="I34" s="23"/>
      <c r="J34" s="29"/>
    </row>
    <row r="35" spans="1:10" x14ac:dyDescent="0.2">
      <c r="A35" s="28"/>
      <c r="B35" s="23"/>
      <c r="C35" s="23"/>
      <c r="D35" s="23"/>
      <c r="E35" s="23"/>
      <c r="F35" s="23"/>
      <c r="G35" s="23"/>
      <c r="H35" s="23"/>
      <c r="I35" s="23"/>
      <c r="J35" s="29"/>
    </row>
    <row r="36" spans="1:10" x14ac:dyDescent="0.2">
      <c r="A36" s="28"/>
      <c r="B36" s="23"/>
      <c r="C36" s="23"/>
      <c r="D36" s="23"/>
      <c r="E36" s="23"/>
      <c r="F36" s="23"/>
      <c r="G36" s="23"/>
      <c r="H36" s="23"/>
      <c r="I36" s="23"/>
      <c r="J36" s="29"/>
    </row>
    <row r="37" spans="1:10" x14ac:dyDescent="0.2">
      <c r="A37" s="28"/>
      <c r="B37" s="23"/>
      <c r="C37" s="23"/>
      <c r="D37" s="23"/>
      <c r="E37" s="23"/>
      <c r="F37" s="23"/>
      <c r="G37" s="23"/>
      <c r="H37" s="23"/>
      <c r="I37" s="23"/>
      <c r="J37" s="29"/>
    </row>
    <row r="38" spans="1:10" x14ac:dyDescent="0.2">
      <c r="A38" s="28"/>
      <c r="B38" s="23"/>
      <c r="C38" s="23"/>
      <c r="D38" s="23"/>
      <c r="E38" s="23"/>
      <c r="F38" s="23"/>
      <c r="G38" s="23"/>
      <c r="H38" s="23"/>
      <c r="I38" s="23"/>
      <c r="J38" s="29"/>
    </row>
    <row r="39" spans="1:10" x14ac:dyDescent="0.2">
      <c r="A39" s="28"/>
      <c r="B39" s="23"/>
      <c r="C39" s="23"/>
      <c r="D39" s="23"/>
      <c r="E39" s="23"/>
      <c r="F39" s="23"/>
      <c r="G39" s="23"/>
      <c r="H39" s="23"/>
      <c r="I39" s="23"/>
      <c r="J39" s="29"/>
    </row>
    <row r="40" spans="1:10" ht="18" customHeight="1" x14ac:dyDescent="0.2">
      <c r="A40" s="28"/>
      <c r="B40" s="40" t="s">
        <v>165</v>
      </c>
      <c r="C40" s="40"/>
      <c r="D40" s="40"/>
      <c r="E40" s="40"/>
      <c r="F40" s="40" t="s">
        <v>166</v>
      </c>
      <c r="G40" s="43">
        <v>41275</v>
      </c>
      <c r="H40" s="23"/>
      <c r="I40" s="23"/>
      <c r="J40" s="29"/>
    </row>
    <row r="41" spans="1:10" ht="18" customHeight="1" x14ac:dyDescent="0.2">
      <c r="A41" s="28"/>
      <c r="B41" s="40"/>
      <c r="C41" s="40"/>
      <c r="D41" s="40"/>
      <c r="E41" s="40"/>
      <c r="F41" s="40" t="s">
        <v>167</v>
      </c>
      <c r="G41" s="46">
        <v>41639</v>
      </c>
      <c r="H41" s="23"/>
      <c r="I41" s="23"/>
      <c r="J41" s="29"/>
    </row>
    <row r="42" spans="1:10" ht="24.75" customHeight="1" x14ac:dyDescent="0.2">
      <c r="A42" s="28"/>
      <c r="B42" s="40" t="s">
        <v>168</v>
      </c>
      <c r="C42" s="40"/>
      <c r="D42" s="40"/>
      <c r="E42" s="40"/>
      <c r="F42" s="40"/>
      <c r="G42" s="46">
        <v>41639</v>
      </c>
      <c r="H42" s="23"/>
      <c r="I42" s="23"/>
      <c r="J42" s="29"/>
    </row>
    <row r="43" spans="1:10" ht="22.5" customHeight="1" x14ac:dyDescent="0.2">
      <c r="A43" s="28"/>
      <c r="B43" s="47"/>
      <c r="C43" s="47"/>
      <c r="D43" s="47"/>
      <c r="E43" s="47"/>
      <c r="F43" s="47"/>
      <c r="G43" s="47"/>
      <c r="H43" s="23"/>
      <c r="I43" s="23"/>
      <c r="J43" s="29"/>
    </row>
    <row r="44" spans="1:10" ht="15.95" customHeight="1" x14ac:dyDescent="0.2">
      <c r="A44" s="28"/>
      <c r="B44" s="47" t="s">
        <v>203</v>
      </c>
      <c r="C44" s="47"/>
      <c r="D44" s="47"/>
      <c r="E44" s="47"/>
      <c r="F44" s="47"/>
      <c r="G44" s="47"/>
      <c r="H44" s="23"/>
      <c r="I44" s="23"/>
      <c r="J44" s="29"/>
    </row>
    <row r="45" spans="1:10" ht="15.95" customHeight="1" x14ac:dyDescent="0.2">
      <c r="A45" s="28"/>
      <c r="B45" s="47" t="s">
        <v>204</v>
      </c>
      <c r="C45" s="47"/>
      <c r="D45" s="47"/>
      <c r="E45" s="47"/>
      <c r="F45" s="47"/>
      <c r="G45" s="47"/>
      <c r="H45" s="23"/>
      <c r="I45" s="23"/>
      <c r="J45" s="29"/>
    </row>
    <row r="46" spans="1:10" ht="15.95" customHeight="1" x14ac:dyDescent="0.2">
      <c r="A46" s="28"/>
      <c r="B46" s="47" t="s">
        <v>205</v>
      </c>
      <c r="C46" s="47"/>
      <c r="D46" s="47"/>
      <c r="E46" s="47"/>
      <c r="F46" s="47"/>
      <c r="G46" s="47"/>
      <c r="H46" s="23"/>
      <c r="I46" s="23"/>
      <c r="J46" s="29"/>
    </row>
    <row r="47" spans="1:10" ht="15.95" customHeight="1" x14ac:dyDescent="0.2">
      <c r="A47" s="28"/>
      <c r="B47" s="47"/>
      <c r="C47" s="47"/>
      <c r="D47" s="47"/>
      <c r="E47" s="47"/>
      <c r="F47" s="47"/>
      <c r="G47" s="47"/>
      <c r="H47" s="23"/>
      <c r="I47" s="23"/>
      <c r="J47" s="29"/>
    </row>
    <row r="48" spans="1:10" ht="15.95" customHeight="1" x14ac:dyDescent="0.2">
      <c r="A48" s="28"/>
      <c r="B48" s="23"/>
      <c r="C48" s="23"/>
      <c r="D48" s="23"/>
      <c r="E48" s="23"/>
      <c r="F48" s="23"/>
      <c r="G48" s="23"/>
      <c r="H48" s="23"/>
      <c r="I48" s="23"/>
      <c r="J48" s="29"/>
    </row>
    <row r="49" spans="1:10" x14ac:dyDescent="0.2">
      <c r="A49" s="28"/>
      <c r="B49" s="23"/>
      <c r="C49" s="23"/>
      <c r="D49" s="23"/>
      <c r="E49" s="23"/>
      <c r="F49" s="23"/>
      <c r="G49" s="23"/>
      <c r="H49" s="23"/>
      <c r="I49" s="23"/>
      <c r="J49" s="29"/>
    </row>
    <row r="50" spans="1:10" x14ac:dyDescent="0.2">
      <c r="A50" s="28"/>
      <c r="B50" s="23"/>
      <c r="C50" s="23"/>
      <c r="D50" s="23"/>
      <c r="E50" s="23"/>
      <c r="F50" s="23"/>
      <c r="G50" s="23"/>
      <c r="H50" s="23"/>
      <c r="I50" s="23"/>
      <c r="J50" s="29"/>
    </row>
    <row r="51" spans="1:10" ht="13.5" thickBot="1" x14ac:dyDescent="0.25">
      <c r="A51" s="30"/>
      <c r="B51" s="31"/>
      <c r="C51" s="31"/>
      <c r="D51" s="31"/>
      <c r="E51" s="31"/>
      <c r="F51" s="31"/>
      <c r="G51" s="31"/>
      <c r="H51" s="31"/>
      <c r="I51" s="31"/>
      <c r="J51" s="32"/>
    </row>
  </sheetData>
  <mergeCells count="4">
    <mergeCell ref="A24:J24"/>
    <mergeCell ref="A27:J27"/>
    <mergeCell ref="E11:J11"/>
    <mergeCell ref="E10:J10"/>
  </mergeCells>
  <phoneticPr fontId="4" type="noConversion"/>
  <pageMargins left="0.5" right="0.5" top="0.5" bottom="0.5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55"/>
  <sheetViews>
    <sheetView workbookViewId="0">
      <selection activeCell="B4" sqref="B4:F52"/>
    </sheetView>
  </sheetViews>
  <sheetFormatPr defaultRowHeight="12.75" x14ac:dyDescent="0.2"/>
  <cols>
    <col min="1" max="1" width="2.7109375" customWidth="1"/>
    <col min="2" max="2" width="5" customWidth="1"/>
    <col min="3" max="3" width="45" customWidth="1"/>
    <col min="4" max="4" width="9.28515625" customWidth="1"/>
    <col min="5" max="6" width="13.5703125" customWidth="1"/>
  </cols>
  <sheetData>
    <row r="3" spans="2:6" ht="13.5" thickBot="1" x14ac:dyDescent="0.25"/>
    <row r="4" spans="2:6" ht="21.95" customHeight="1" x14ac:dyDescent="0.2">
      <c r="B4" s="48"/>
      <c r="C4" s="49" t="s">
        <v>0</v>
      </c>
      <c r="D4" s="50" t="s">
        <v>1</v>
      </c>
      <c r="E4" s="51" t="s">
        <v>189</v>
      </c>
      <c r="F4" s="52" t="s">
        <v>184</v>
      </c>
    </row>
    <row r="5" spans="2:6" ht="17.100000000000001" customHeight="1" x14ac:dyDescent="0.2">
      <c r="B5" s="53" t="s">
        <v>2</v>
      </c>
      <c r="C5" s="8" t="s">
        <v>3</v>
      </c>
      <c r="D5" s="7"/>
      <c r="E5" s="9"/>
      <c r="F5" s="54"/>
    </row>
    <row r="6" spans="2:6" ht="15.75" customHeight="1" x14ac:dyDescent="0.2">
      <c r="B6" s="55" t="s">
        <v>5</v>
      </c>
      <c r="C6" s="3" t="s">
        <v>4</v>
      </c>
      <c r="D6" s="3"/>
      <c r="E6" s="10">
        <v>15365082</v>
      </c>
      <c r="F6" s="56"/>
    </row>
    <row r="7" spans="2:6" ht="14.1" customHeight="1" x14ac:dyDescent="0.2">
      <c r="B7" s="57" t="s">
        <v>7</v>
      </c>
      <c r="C7" s="6" t="s">
        <v>6</v>
      </c>
      <c r="D7" s="7"/>
      <c r="E7" s="9"/>
      <c r="F7" s="54"/>
    </row>
    <row r="8" spans="2:6" ht="14.1" customHeight="1" x14ac:dyDescent="0.2">
      <c r="B8" s="58" t="s">
        <v>13</v>
      </c>
      <c r="C8" s="7" t="s">
        <v>8</v>
      </c>
      <c r="D8" s="7"/>
      <c r="E8" s="9"/>
      <c r="F8" s="54"/>
    </row>
    <row r="9" spans="2:6" ht="14.1" customHeight="1" x14ac:dyDescent="0.2">
      <c r="B9" s="58" t="s">
        <v>14</v>
      </c>
      <c r="C9" s="7" t="s">
        <v>9</v>
      </c>
      <c r="D9" s="7"/>
      <c r="E9" s="9"/>
      <c r="F9" s="54"/>
    </row>
    <row r="10" spans="2:6" ht="15.75" customHeight="1" x14ac:dyDescent="0.2">
      <c r="B10" s="58"/>
      <c r="C10" s="3" t="s">
        <v>10</v>
      </c>
      <c r="D10" s="3"/>
      <c r="E10" s="10">
        <f>E8+E9</f>
        <v>0</v>
      </c>
      <c r="F10" s="56">
        <f>F8+F9</f>
        <v>0</v>
      </c>
    </row>
    <row r="11" spans="2:6" ht="14.1" customHeight="1" x14ac:dyDescent="0.2">
      <c r="B11" s="57" t="s">
        <v>12</v>
      </c>
      <c r="C11" s="6" t="s">
        <v>11</v>
      </c>
      <c r="D11" s="7"/>
      <c r="E11" s="9"/>
      <c r="F11" s="54"/>
    </row>
    <row r="12" spans="2:6" ht="14.1" customHeight="1" x14ac:dyDescent="0.2">
      <c r="B12" s="58" t="s">
        <v>13</v>
      </c>
      <c r="C12" s="2" t="s">
        <v>195</v>
      </c>
      <c r="D12" s="7"/>
      <c r="E12" s="9">
        <v>29031246</v>
      </c>
      <c r="F12" s="54"/>
    </row>
    <row r="13" spans="2:6" ht="14.1" customHeight="1" x14ac:dyDescent="0.2">
      <c r="B13" s="58" t="s">
        <v>14</v>
      </c>
      <c r="C13" s="5" t="s">
        <v>187</v>
      </c>
      <c r="D13" s="7"/>
      <c r="E13" s="9"/>
      <c r="F13" s="54"/>
    </row>
    <row r="14" spans="2:6" ht="14.1" customHeight="1" x14ac:dyDescent="0.2">
      <c r="B14" s="58" t="s">
        <v>15</v>
      </c>
      <c r="C14" s="5" t="s">
        <v>196</v>
      </c>
      <c r="D14" s="7"/>
      <c r="E14" s="9">
        <v>29339</v>
      </c>
      <c r="F14" s="54"/>
    </row>
    <row r="15" spans="2:6" ht="14.1" customHeight="1" x14ac:dyDescent="0.2">
      <c r="B15" s="58" t="s">
        <v>16</v>
      </c>
      <c r="C15" s="5" t="s">
        <v>186</v>
      </c>
      <c r="D15" s="7"/>
      <c r="E15" s="9"/>
      <c r="F15" s="54"/>
    </row>
    <row r="16" spans="2:6" ht="15.75" customHeight="1" x14ac:dyDescent="0.2">
      <c r="B16" s="58"/>
      <c r="C16" s="3" t="s">
        <v>17</v>
      </c>
      <c r="D16" s="3"/>
      <c r="E16" s="10">
        <f>E12+E13+E14+E15</f>
        <v>29060585</v>
      </c>
      <c r="F16" s="56">
        <f>F12+F13+F14+F15</f>
        <v>0</v>
      </c>
    </row>
    <row r="17" spans="2:6" ht="14.1" customHeight="1" x14ac:dyDescent="0.2">
      <c r="B17" s="57" t="s">
        <v>24</v>
      </c>
      <c r="C17" s="6" t="s">
        <v>18</v>
      </c>
      <c r="D17" s="7"/>
      <c r="E17" s="9"/>
      <c r="F17" s="54"/>
    </row>
    <row r="18" spans="2:6" ht="14.1" customHeight="1" x14ac:dyDescent="0.2">
      <c r="B18" s="58" t="s">
        <v>13</v>
      </c>
      <c r="C18" s="7" t="s">
        <v>19</v>
      </c>
      <c r="D18" s="7"/>
      <c r="E18" s="9">
        <v>108322</v>
      </c>
      <c r="F18" s="54"/>
    </row>
    <row r="19" spans="2:6" ht="14.1" customHeight="1" x14ac:dyDescent="0.2">
      <c r="B19" s="58" t="s">
        <v>14</v>
      </c>
      <c r="C19" s="7" t="s">
        <v>20</v>
      </c>
      <c r="D19" s="7"/>
      <c r="E19" s="9"/>
      <c r="F19" s="54"/>
    </row>
    <row r="20" spans="2:6" ht="14.1" customHeight="1" x14ac:dyDescent="0.2">
      <c r="B20" s="58" t="s">
        <v>15</v>
      </c>
      <c r="C20" s="7" t="s">
        <v>21</v>
      </c>
      <c r="D20" s="7"/>
      <c r="E20" s="9"/>
      <c r="F20" s="54"/>
    </row>
    <row r="21" spans="2:6" ht="14.1" customHeight="1" x14ac:dyDescent="0.2">
      <c r="B21" s="58" t="s">
        <v>16</v>
      </c>
      <c r="C21" s="7" t="s">
        <v>22</v>
      </c>
      <c r="D21" s="7"/>
      <c r="E21" s="9"/>
      <c r="F21" s="54"/>
    </row>
    <row r="22" spans="2:6" ht="14.1" customHeight="1" x14ac:dyDescent="0.2">
      <c r="B22" s="58" t="s">
        <v>25</v>
      </c>
      <c r="C22" s="7" t="s">
        <v>23</v>
      </c>
      <c r="D22" s="7"/>
      <c r="E22" s="9"/>
      <c r="F22" s="54"/>
    </row>
    <row r="23" spans="2:6" ht="15.75" customHeight="1" x14ac:dyDescent="0.2">
      <c r="B23" s="58"/>
      <c r="C23" s="3" t="s">
        <v>26</v>
      </c>
      <c r="D23" s="3"/>
      <c r="E23" s="10">
        <f>E18+E19+E20+E21+E22</f>
        <v>108322</v>
      </c>
      <c r="F23" s="56">
        <f>F18+F19+F20+F21+F22</f>
        <v>0</v>
      </c>
    </row>
    <row r="24" spans="2:6" ht="15.75" customHeight="1" x14ac:dyDescent="0.2">
      <c r="B24" s="55" t="s">
        <v>28</v>
      </c>
      <c r="C24" s="3" t="s">
        <v>27</v>
      </c>
      <c r="D24" s="3"/>
      <c r="E24" s="10">
        <v>0</v>
      </c>
      <c r="F24" s="56">
        <v>0</v>
      </c>
    </row>
    <row r="25" spans="2:6" ht="15.75" customHeight="1" x14ac:dyDescent="0.2">
      <c r="B25" s="55" t="s">
        <v>30</v>
      </c>
      <c r="C25" s="3" t="s">
        <v>29</v>
      </c>
      <c r="D25" s="3"/>
      <c r="E25" s="10">
        <v>0</v>
      </c>
      <c r="F25" s="56">
        <v>0</v>
      </c>
    </row>
    <row r="26" spans="2:6" ht="15.75" customHeight="1" x14ac:dyDescent="0.2">
      <c r="B26" s="55" t="s">
        <v>31</v>
      </c>
      <c r="C26" s="3" t="s">
        <v>182</v>
      </c>
      <c r="D26" s="3"/>
      <c r="E26" s="10"/>
      <c r="F26" s="56"/>
    </row>
    <row r="27" spans="2:6" ht="17.100000000000001" customHeight="1" x14ac:dyDescent="0.2">
      <c r="B27" s="53"/>
      <c r="C27" s="8" t="s">
        <v>32</v>
      </c>
      <c r="D27" s="12"/>
      <c r="E27" s="13">
        <f>E6+E10+E16+E23+E24+E25+E26</f>
        <v>44533989</v>
      </c>
      <c r="F27" s="59">
        <f>F6+F10+F16+F23+F24+F25+F26</f>
        <v>0</v>
      </c>
    </row>
    <row r="28" spans="2:6" ht="14.1" customHeight="1" x14ac:dyDescent="0.2">
      <c r="B28" s="58"/>
      <c r="C28" s="7"/>
      <c r="D28" s="7"/>
      <c r="E28" s="9"/>
      <c r="F28" s="54"/>
    </row>
    <row r="29" spans="2:6" ht="17.100000000000001" customHeight="1" x14ac:dyDescent="0.2">
      <c r="B29" s="53" t="s">
        <v>34</v>
      </c>
      <c r="C29" s="8" t="s">
        <v>33</v>
      </c>
      <c r="D29" s="7"/>
      <c r="E29" s="9"/>
      <c r="F29" s="54"/>
    </row>
    <row r="30" spans="2:6" ht="14.1" customHeight="1" x14ac:dyDescent="0.2">
      <c r="B30" s="57" t="s">
        <v>5</v>
      </c>
      <c r="C30" s="6" t="s">
        <v>35</v>
      </c>
      <c r="D30" s="7"/>
      <c r="E30" s="9"/>
      <c r="F30" s="54"/>
    </row>
    <row r="31" spans="2:6" ht="14.1" customHeight="1" x14ac:dyDescent="0.2">
      <c r="B31" s="58" t="s">
        <v>13</v>
      </c>
      <c r="C31" s="11" t="s">
        <v>54</v>
      </c>
      <c r="D31" s="7"/>
      <c r="E31" s="9"/>
      <c r="F31" s="54"/>
    </row>
    <row r="32" spans="2:6" ht="14.1" customHeight="1" x14ac:dyDescent="0.2">
      <c r="B32" s="58" t="s">
        <v>14</v>
      </c>
      <c r="C32" s="7" t="s">
        <v>36</v>
      </c>
      <c r="D32" s="7"/>
      <c r="E32" s="9"/>
      <c r="F32" s="54"/>
    </row>
    <row r="33" spans="2:6" ht="14.1" customHeight="1" x14ac:dyDescent="0.2">
      <c r="B33" s="58" t="s">
        <v>15</v>
      </c>
      <c r="C33" s="7" t="s">
        <v>37</v>
      </c>
      <c r="D33" s="7"/>
      <c r="E33" s="9"/>
      <c r="F33" s="54"/>
    </row>
    <row r="34" spans="2:6" ht="14.1" customHeight="1" x14ac:dyDescent="0.2">
      <c r="B34" s="58" t="s">
        <v>16</v>
      </c>
      <c r="C34" s="7" t="s">
        <v>38</v>
      </c>
      <c r="D34" s="7"/>
      <c r="E34" s="9"/>
      <c r="F34" s="54"/>
    </row>
    <row r="35" spans="2:6" ht="15.75" customHeight="1" x14ac:dyDescent="0.2">
      <c r="B35" s="58"/>
      <c r="C35" s="3" t="s">
        <v>39</v>
      </c>
      <c r="D35" s="3"/>
      <c r="E35" s="10">
        <f>E31+E32+E33+E34</f>
        <v>0</v>
      </c>
      <c r="F35" s="56">
        <f>F31+F32+F33+F34</f>
        <v>0</v>
      </c>
    </row>
    <row r="36" spans="2:6" ht="14.1" customHeight="1" x14ac:dyDescent="0.2">
      <c r="B36" s="57" t="s">
        <v>7</v>
      </c>
      <c r="C36" s="6" t="s">
        <v>40</v>
      </c>
      <c r="D36" s="7"/>
      <c r="E36" s="9"/>
      <c r="F36" s="54"/>
    </row>
    <row r="37" spans="2:6" ht="14.1" customHeight="1" x14ac:dyDescent="0.2">
      <c r="B37" s="58" t="s">
        <v>13</v>
      </c>
      <c r="C37" s="7" t="s">
        <v>41</v>
      </c>
      <c r="D37" s="7"/>
      <c r="E37" s="9"/>
      <c r="F37" s="54"/>
    </row>
    <row r="38" spans="2:6" ht="14.1" customHeight="1" x14ac:dyDescent="0.2">
      <c r="B38" s="58" t="s">
        <v>14</v>
      </c>
      <c r="C38" s="7" t="s">
        <v>42</v>
      </c>
      <c r="D38" s="7"/>
      <c r="E38" s="9">
        <v>126016019</v>
      </c>
      <c r="F38" s="54"/>
    </row>
    <row r="39" spans="2:6" ht="14.1" customHeight="1" x14ac:dyDescent="0.2">
      <c r="B39" s="58" t="s">
        <v>15</v>
      </c>
      <c r="C39" s="7" t="s">
        <v>43</v>
      </c>
      <c r="D39" s="7"/>
      <c r="E39" s="9">
        <v>160664329</v>
      </c>
      <c r="F39" s="54"/>
    </row>
    <row r="40" spans="2:6" ht="14.1" customHeight="1" x14ac:dyDescent="0.2">
      <c r="B40" s="58" t="s">
        <v>16</v>
      </c>
      <c r="C40" s="7" t="s">
        <v>44</v>
      </c>
      <c r="D40" s="7"/>
      <c r="E40" s="9">
        <v>77839</v>
      </c>
      <c r="F40" s="54"/>
    </row>
    <row r="41" spans="2:6" ht="15.75" customHeight="1" x14ac:dyDescent="0.2">
      <c r="B41" s="58"/>
      <c r="C41" s="3" t="s">
        <v>10</v>
      </c>
      <c r="D41" s="3"/>
      <c r="E41" s="10">
        <f>E37+E38+E39+E40</f>
        <v>286758187</v>
      </c>
      <c r="F41" s="56">
        <f>F37+F38+F39+F40</f>
        <v>0</v>
      </c>
    </row>
    <row r="42" spans="2:6" ht="15.75" customHeight="1" x14ac:dyDescent="0.2">
      <c r="B42" s="55" t="s">
        <v>12</v>
      </c>
      <c r="C42" s="3" t="s">
        <v>45</v>
      </c>
      <c r="D42" s="3"/>
      <c r="E42" s="10">
        <v>0</v>
      </c>
      <c r="F42" s="56">
        <v>0</v>
      </c>
    </row>
    <row r="43" spans="2:6" ht="14.1" customHeight="1" x14ac:dyDescent="0.2">
      <c r="B43" s="55" t="s">
        <v>24</v>
      </c>
      <c r="C43" s="3" t="s">
        <v>46</v>
      </c>
      <c r="D43" s="3"/>
      <c r="E43" s="10"/>
      <c r="F43" s="56"/>
    </row>
    <row r="44" spans="2:6" ht="14.1" customHeight="1" x14ac:dyDescent="0.2">
      <c r="B44" s="58" t="s">
        <v>13</v>
      </c>
      <c r="C44" s="7" t="s">
        <v>47</v>
      </c>
      <c r="D44" s="7"/>
      <c r="E44" s="9"/>
      <c r="F44" s="54"/>
    </row>
    <row r="45" spans="2:6" ht="14.1" customHeight="1" x14ac:dyDescent="0.2">
      <c r="B45" s="58" t="s">
        <v>14</v>
      </c>
      <c r="C45" s="7" t="s">
        <v>48</v>
      </c>
      <c r="D45" s="7"/>
      <c r="E45" s="9">
        <v>2794929</v>
      </c>
      <c r="F45" s="54"/>
    </row>
    <row r="46" spans="2:6" ht="14.1" customHeight="1" x14ac:dyDescent="0.2">
      <c r="B46" s="58" t="s">
        <v>15</v>
      </c>
      <c r="C46" s="7" t="s">
        <v>49</v>
      </c>
      <c r="D46" s="7"/>
      <c r="E46" s="9"/>
      <c r="F46" s="54"/>
    </row>
    <row r="47" spans="2:6" ht="15.75" customHeight="1" x14ac:dyDescent="0.2">
      <c r="B47" s="58"/>
      <c r="C47" s="3" t="s">
        <v>26</v>
      </c>
      <c r="D47" s="3"/>
      <c r="E47" s="10">
        <f>E44+E45+E46</f>
        <v>2794929</v>
      </c>
      <c r="F47" s="56">
        <f>F44+F45+F46</f>
        <v>0</v>
      </c>
    </row>
    <row r="48" spans="2:6" ht="15.75" customHeight="1" x14ac:dyDescent="0.2">
      <c r="B48" s="55" t="s">
        <v>28</v>
      </c>
      <c r="C48" s="3" t="s">
        <v>50</v>
      </c>
      <c r="D48" s="3"/>
      <c r="E48" s="10"/>
      <c r="F48" s="56"/>
    </row>
    <row r="49" spans="2:6" ht="15.75" customHeight="1" x14ac:dyDescent="0.2">
      <c r="B49" s="55" t="s">
        <v>30</v>
      </c>
      <c r="C49" s="3" t="s">
        <v>51</v>
      </c>
      <c r="D49" s="3"/>
      <c r="E49" s="10">
        <v>0</v>
      </c>
      <c r="F49" s="56">
        <v>0</v>
      </c>
    </row>
    <row r="50" spans="2:6" ht="17.100000000000001" customHeight="1" x14ac:dyDescent="0.2">
      <c r="B50" s="53"/>
      <c r="C50" s="14" t="s">
        <v>52</v>
      </c>
      <c r="D50" s="14"/>
      <c r="E50" s="15">
        <f>E35+E41+E42+E47+E48+E49</f>
        <v>289553116</v>
      </c>
      <c r="F50" s="60">
        <f>F35+F41+F42+F47+F48+F49</f>
        <v>0</v>
      </c>
    </row>
    <row r="51" spans="2:6" ht="18" customHeight="1" x14ac:dyDescent="0.25">
      <c r="B51" s="58"/>
      <c r="C51" s="16" t="s">
        <v>53</v>
      </c>
      <c r="D51" s="16"/>
      <c r="E51" s="17">
        <f>E27+E50</f>
        <v>334087105</v>
      </c>
      <c r="F51" s="61">
        <f>F27+F50</f>
        <v>0</v>
      </c>
    </row>
    <row r="52" spans="2:6" ht="14.1" customHeight="1" thickBot="1" x14ac:dyDescent="0.25">
      <c r="B52" s="62"/>
      <c r="C52" s="63"/>
      <c r="D52" s="63"/>
      <c r="E52" s="64"/>
      <c r="F52" s="65"/>
    </row>
    <row r="53" spans="2:6" x14ac:dyDescent="0.2">
      <c r="B53" s="1"/>
    </row>
    <row r="54" spans="2:6" x14ac:dyDescent="0.2">
      <c r="B54" s="1"/>
    </row>
    <row r="55" spans="2:6" x14ac:dyDescent="0.2">
      <c r="B55" s="1"/>
    </row>
  </sheetData>
  <phoneticPr fontId="4" type="noConversion"/>
  <pageMargins left="0.5" right="0.5" top="0.5" bottom="0.5" header="0.5" footer="0.5"/>
  <pageSetup paperSize="9" orientation="portrait" verticalDpi="0" r:id="rId1"/>
  <headerFooter alignWithMargins="0"/>
  <ignoredErrors>
    <ignoredError sqref="B6:B7 B11 B24:B26 B30 B36 B17 B42:B43 B48:B4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49"/>
  <sheetViews>
    <sheetView topLeftCell="A13" workbookViewId="0">
      <selection activeCell="B4" sqref="B4:F47"/>
    </sheetView>
  </sheetViews>
  <sheetFormatPr defaultRowHeight="12.75" x14ac:dyDescent="0.2"/>
  <cols>
    <col min="1" max="1" width="2.7109375" customWidth="1"/>
    <col min="2" max="2" width="5" customWidth="1"/>
    <col min="3" max="3" width="45" customWidth="1"/>
    <col min="4" max="4" width="9.28515625" customWidth="1"/>
    <col min="5" max="6" width="13.5703125" customWidth="1"/>
    <col min="7" max="7" width="12.42578125" customWidth="1"/>
  </cols>
  <sheetData>
    <row r="3" spans="2:6" ht="13.5" thickBot="1" x14ac:dyDescent="0.25"/>
    <row r="4" spans="2:6" ht="21.95" customHeight="1" x14ac:dyDescent="0.2">
      <c r="B4" s="48"/>
      <c r="C4" s="49" t="s">
        <v>55</v>
      </c>
      <c r="D4" s="50" t="s">
        <v>1</v>
      </c>
      <c r="E4" s="51" t="s">
        <v>189</v>
      </c>
      <c r="F4" s="52" t="s">
        <v>184</v>
      </c>
    </row>
    <row r="5" spans="2:6" ht="17.100000000000001" customHeight="1" x14ac:dyDescent="0.2">
      <c r="B5" s="53" t="s">
        <v>2</v>
      </c>
      <c r="C5" s="8" t="s">
        <v>56</v>
      </c>
      <c r="D5" s="7"/>
      <c r="E5" s="9"/>
      <c r="F5" s="54"/>
    </row>
    <row r="6" spans="2:6" ht="15.75" customHeight="1" x14ac:dyDescent="0.2">
      <c r="B6" s="55" t="s">
        <v>5</v>
      </c>
      <c r="C6" s="3" t="s">
        <v>57</v>
      </c>
      <c r="D6" s="3"/>
      <c r="E6" s="10">
        <v>0</v>
      </c>
      <c r="F6" s="56">
        <v>0</v>
      </c>
    </row>
    <row r="7" spans="2:6" ht="14.1" customHeight="1" x14ac:dyDescent="0.2">
      <c r="B7" s="55" t="s">
        <v>7</v>
      </c>
      <c r="C7" s="3" t="s">
        <v>58</v>
      </c>
      <c r="D7" s="5"/>
      <c r="E7" s="18"/>
      <c r="F7" s="66">
        <f>F8+F9+F10</f>
        <v>0</v>
      </c>
    </row>
    <row r="8" spans="2:6" ht="14.1" customHeight="1" x14ac:dyDescent="0.2">
      <c r="B8" s="58" t="s">
        <v>13</v>
      </c>
      <c r="C8" s="5" t="s">
        <v>59</v>
      </c>
      <c r="D8" s="5"/>
      <c r="E8" s="18">
        <v>70000000</v>
      </c>
      <c r="F8" s="66"/>
    </row>
    <row r="9" spans="2:6" ht="14.1" customHeight="1" x14ac:dyDescent="0.2">
      <c r="B9" s="58" t="s">
        <v>14</v>
      </c>
      <c r="C9" s="5" t="s">
        <v>61</v>
      </c>
      <c r="D9" s="5"/>
      <c r="E9" s="18"/>
      <c r="F9" s="66"/>
    </row>
    <row r="10" spans="2:6" ht="14.1" customHeight="1" x14ac:dyDescent="0.2">
      <c r="B10" s="58" t="s">
        <v>15</v>
      </c>
      <c r="C10" s="5" t="s">
        <v>60</v>
      </c>
      <c r="D10" s="5"/>
      <c r="E10" s="18"/>
      <c r="F10" s="66"/>
    </row>
    <row r="11" spans="2:6" ht="15.75" customHeight="1" x14ac:dyDescent="0.2">
      <c r="B11" s="58"/>
      <c r="C11" s="3" t="s">
        <v>10</v>
      </c>
      <c r="D11" s="3"/>
      <c r="E11" s="10">
        <f>E8+E9+E10</f>
        <v>70000000</v>
      </c>
      <c r="F11" s="56">
        <f>F8+F9+F10</f>
        <v>0</v>
      </c>
    </row>
    <row r="12" spans="2:6" ht="14.1" customHeight="1" x14ac:dyDescent="0.2">
      <c r="B12" s="55" t="s">
        <v>12</v>
      </c>
      <c r="C12" s="3" t="s">
        <v>62</v>
      </c>
      <c r="D12" s="5"/>
      <c r="E12" s="18"/>
      <c r="F12" s="66"/>
    </row>
    <row r="13" spans="2:6" ht="14.1" customHeight="1" x14ac:dyDescent="0.2">
      <c r="B13" s="58" t="s">
        <v>13</v>
      </c>
      <c r="C13" s="2" t="s">
        <v>174</v>
      </c>
      <c r="D13" s="5"/>
      <c r="E13" s="18">
        <v>39127523</v>
      </c>
      <c r="F13" s="66"/>
    </row>
    <row r="14" spans="2:6" ht="14.1" customHeight="1" x14ac:dyDescent="0.2">
      <c r="B14" s="58" t="s">
        <v>14</v>
      </c>
      <c r="C14" s="2" t="s">
        <v>175</v>
      </c>
      <c r="D14" s="5"/>
      <c r="E14" s="18">
        <v>240000</v>
      </c>
      <c r="F14" s="66"/>
    </row>
    <row r="15" spans="2:6" ht="14.1" customHeight="1" x14ac:dyDescent="0.2">
      <c r="B15" s="58" t="s">
        <v>15</v>
      </c>
      <c r="C15" s="2" t="s">
        <v>176</v>
      </c>
      <c r="D15" s="5"/>
      <c r="E15" s="18"/>
      <c r="F15" s="66"/>
    </row>
    <row r="16" spans="2:6" ht="14.1" customHeight="1" x14ac:dyDescent="0.2">
      <c r="B16" s="58" t="s">
        <v>16</v>
      </c>
      <c r="C16" s="2" t="s">
        <v>177</v>
      </c>
      <c r="D16" s="5"/>
      <c r="E16" s="18">
        <v>24719582</v>
      </c>
      <c r="F16" s="66"/>
    </row>
    <row r="17" spans="2:6" ht="14.1" customHeight="1" x14ac:dyDescent="0.2">
      <c r="B17" s="58" t="s">
        <v>25</v>
      </c>
      <c r="C17" s="2" t="s">
        <v>183</v>
      </c>
      <c r="D17" s="5"/>
      <c r="E17" s="18"/>
      <c r="F17" s="66"/>
    </row>
    <row r="18" spans="2:6" ht="15.75" customHeight="1" x14ac:dyDescent="0.2">
      <c r="B18" s="58"/>
      <c r="C18" s="3" t="s">
        <v>17</v>
      </c>
      <c r="D18" s="3"/>
      <c r="E18" s="10">
        <f>E13+E14+E15+E16+E17</f>
        <v>64087105</v>
      </c>
      <c r="F18" s="56">
        <f>F13+F14+F15+F16+F17</f>
        <v>0</v>
      </c>
    </row>
    <row r="19" spans="2:6" ht="15.75" customHeight="1" x14ac:dyDescent="0.2">
      <c r="B19" s="55" t="s">
        <v>24</v>
      </c>
      <c r="C19" s="3" t="s">
        <v>63</v>
      </c>
      <c r="D19" s="3"/>
      <c r="E19" s="10">
        <v>0</v>
      </c>
      <c r="F19" s="56">
        <v>0</v>
      </c>
    </row>
    <row r="20" spans="2:6" ht="15.75" customHeight="1" x14ac:dyDescent="0.2">
      <c r="B20" s="55" t="s">
        <v>28</v>
      </c>
      <c r="C20" s="3" t="s">
        <v>64</v>
      </c>
      <c r="D20" s="3"/>
      <c r="E20" s="10">
        <v>0</v>
      </c>
      <c r="F20" s="56">
        <v>0</v>
      </c>
    </row>
    <row r="21" spans="2:6" ht="17.100000000000001" customHeight="1" x14ac:dyDescent="0.2">
      <c r="B21" s="53"/>
      <c r="C21" s="8" t="s">
        <v>65</v>
      </c>
      <c r="D21" s="12"/>
      <c r="E21" s="13">
        <f>E6+E11+E18+E19+E20+E7</f>
        <v>134087105</v>
      </c>
      <c r="F21" s="59">
        <f>F6+F11+F18+F19+F20+F7</f>
        <v>0</v>
      </c>
    </row>
    <row r="22" spans="2:6" ht="14.1" customHeight="1" x14ac:dyDescent="0.2">
      <c r="B22" s="67"/>
      <c r="C22" s="5"/>
      <c r="D22" s="5"/>
      <c r="E22" s="18"/>
      <c r="F22" s="66"/>
    </row>
    <row r="23" spans="2:6" ht="17.100000000000001" customHeight="1" x14ac:dyDescent="0.2">
      <c r="B23" s="53" t="s">
        <v>34</v>
      </c>
      <c r="C23" s="8" t="s">
        <v>66</v>
      </c>
      <c r="D23" s="7"/>
      <c r="E23" s="9"/>
      <c r="F23" s="54"/>
    </row>
    <row r="24" spans="2:6" ht="14.1" customHeight="1" x14ac:dyDescent="0.2">
      <c r="B24" s="55" t="s">
        <v>5</v>
      </c>
      <c r="C24" s="3" t="s">
        <v>67</v>
      </c>
      <c r="D24" s="5"/>
      <c r="E24" s="18"/>
      <c r="F24" s="66"/>
    </row>
    <row r="25" spans="2:6" ht="14.1" customHeight="1" x14ac:dyDescent="0.2">
      <c r="B25" s="58" t="s">
        <v>13</v>
      </c>
      <c r="C25" s="5" t="s">
        <v>68</v>
      </c>
      <c r="D25" s="5"/>
      <c r="E25" s="18"/>
      <c r="F25" s="66"/>
    </row>
    <row r="26" spans="2:6" ht="14.1" customHeight="1" x14ac:dyDescent="0.2">
      <c r="B26" s="58" t="s">
        <v>14</v>
      </c>
      <c r="C26" s="5" t="s">
        <v>69</v>
      </c>
      <c r="D26" s="5"/>
      <c r="E26" s="18"/>
      <c r="F26" s="66"/>
    </row>
    <row r="27" spans="2:6" ht="15.75" customHeight="1" x14ac:dyDescent="0.2">
      <c r="B27" s="58"/>
      <c r="C27" s="3" t="s">
        <v>39</v>
      </c>
      <c r="D27" s="3"/>
      <c r="E27" s="10">
        <f>E25+E26</f>
        <v>0</v>
      </c>
      <c r="F27" s="56">
        <f>F25+F26</f>
        <v>0</v>
      </c>
    </row>
    <row r="28" spans="2:6" ht="15.75" customHeight="1" x14ac:dyDescent="0.2">
      <c r="B28" s="55" t="s">
        <v>7</v>
      </c>
      <c r="C28" s="3" t="s">
        <v>70</v>
      </c>
      <c r="D28" s="3"/>
      <c r="E28" s="10"/>
      <c r="F28" s="56"/>
    </row>
    <row r="29" spans="2:6" ht="15.75" customHeight="1" x14ac:dyDescent="0.2">
      <c r="B29" s="55" t="s">
        <v>12</v>
      </c>
      <c r="C29" s="3" t="s">
        <v>71</v>
      </c>
      <c r="D29" s="3"/>
      <c r="E29" s="10">
        <v>0</v>
      </c>
      <c r="F29" s="56">
        <v>0</v>
      </c>
    </row>
    <row r="30" spans="2:6" ht="15.75" customHeight="1" x14ac:dyDescent="0.2">
      <c r="B30" s="55" t="s">
        <v>24</v>
      </c>
      <c r="C30" s="3" t="s">
        <v>63</v>
      </c>
      <c r="D30" s="3"/>
      <c r="E30" s="10">
        <v>0</v>
      </c>
      <c r="F30" s="56">
        <v>0</v>
      </c>
    </row>
    <row r="31" spans="2:6" ht="17.100000000000001" customHeight="1" x14ac:dyDescent="0.2">
      <c r="B31" s="53"/>
      <c r="C31" s="8" t="s">
        <v>72</v>
      </c>
      <c r="D31" s="12"/>
      <c r="E31" s="13">
        <f>E27+E28+E29+E30</f>
        <v>0</v>
      </c>
      <c r="F31" s="59">
        <f>F27+F28+F29+F30</f>
        <v>0</v>
      </c>
    </row>
    <row r="32" spans="2:6" ht="17.100000000000001" customHeight="1" x14ac:dyDescent="0.2">
      <c r="B32" s="53"/>
      <c r="C32" s="8" t="s">
        <v>73</v>
      </c>
      <c r="D32" s="12"/>
      <c r="E32" s="13">
        <f>E21+E31</f>
        <v>134087105</v>
      </c>
      <c r="F32" s="59">
        <f>F21+F31</f>
        <v>0</v>
      </c>
    </row>
    <row r="33" spans="2:8" ht="14.1" customHeight="1" x14ac:dyDescent="0.2">
      <c r="B33" s="67"/>
      <c r="C33" s="5"/>
      <c r="D33" s="5"/>
      <c r="E33" s="18"/>
      <c r="F33" s="66"/>
    </row>
    <row r="34" spans="2:8" ht="17.100000000000001" customHeight="1" x14ac:dyDescent="0.2">
      <c r="B34" s="53" t="s">
        <v>75</v>
      </c>
      <c r="C34" s="8" t="s">
        <v>74</v>
      </c>
      <c r="D34" s="7"/>
      <c r="E34" s="9"/>
      <c r="F34" s="54"/>
    </row>
    <row r="35" spans="2:8" ht="14.1" customHeight="1" x14ac:dyDescent="0.2">
      <c r="B35" s="68" t="s">
        <v>5</v>
      </c>
      <c r="C35" s="20" t="s">
        <v>76</v>
      </c>
      <c r="D35" s="5"/>
      <c r="E35" s="18"/>
      <c r="F35" s="66"/>
    </row>
    <row r="36" spans="2:8" ht="24" customHeight="1" x14ac:dyDescent="0.2">
      <c r="B36" s="68" t="s">
        <v>7</v>
      </c>
      <c r="C36" s="21" t="s">
        <v>77</v>
      </c>
      <c r="D36" s="5"/>
      <c r="E36" s="18"/>
      <c r="F36" s="66"/>
    </row>
    <row r="37" spans="2:8" ht="14.1" customHeight="1" x14ac:dyDescent="0.2">
      <c r="B37" s="68" t="s">
        <v>12</v>
      </c>
      <c r="C37" s="4" t="s">
        <v>78</v>
      </c>
      <c r="D37" s="5"/>
      <c r="E37" s="18">
        <v>200000000</v>
      </c>
      <c r="F37" s="66"/>
    </row>
    <row r="38" spans="2:8" ht="14.1" customHeight="1" x14ac:dyDescent="0.2">
      <c r="B38" s="68" t="s">
        <v>24</v>
      </c>
      <c r="C38" s="4" t="s">
        <v>79</v>
      </c>
      <c r="D38" s="5"/>
      <c r="E38" s="18"/>
      <c r="F38" s="66"/>
    </row>
    <row r="39" spans="2:8" ht="14.1" customHeight="1" x14ac:dyDescent="0.2">
      <c r="B39" s="68" t="s">
        <v>28</v>
      </c>
      <c r="C39" s="4" t="s">
        <v>80</v>
      </c>
      <c r="D39" s="5"/>
      <c r="E39" s="18"/>
      <c r="F39" s="66"/>
    </row>
    <row r="40" spans="2:8" ht="14.1" customHeight="1" x14ac:dyDescent="0.2">
      <c r="B40" s="68" t="s">
        <v>30</v>
      </c>
      <c r="C40" s="4" t="s">
        <v>81</v>
      </c>
      <c r="D40" s="5"/>
      <c r="E40" s="18"/>
      <c r="F40" s="66"/>
    </row>
    <row r="41" spans="2:8" ht="14.1" customHeight="1" x14ac:dyDescent="0.2">
      <c r="B41" s="68" t="s">
        <v>31</v>
      </c>
      <c r="C41" s="4" t="s">
        <v>82</v>
      </c>
      <c r="D41" s="5"/>
      <c r="E41" s="18"/>
      <c r="F41" s="66"/>
    </row>
    <row r="42" spans="2:8" ht="14.1" customHeight="1" x14ac:dyDescent="0.2">
      <c r="B42" s="68" t="s">
        <v>86</v>
      </c>
      <c r="C42" s="4" t="s">
        <v>83</v>
      </c>
      <c r="D42" s="5"/>
      <c r="E42" s="18"/>
      <c r="F42" s="66"/>
    </row>
    <row r="43" spans="2:8" ht="14.1" customHeight="1" x14ac:dyDescent="0.2">
      <c r="B43" s="68" t="s">
        <v>87</v>
      </c>
      <c r="C43" s="4" t="s">
        <v>84</v>
      </c>
      <c r="D43" s="5"/>
      <c r="E43" s="18"/>
      <c r="F43" s="66"/>
    </row>
    <row r="44" spans="2:8" ht="14.1" customHeight="1" x14ac:dyDescent="0.2">
      <c r="B44" s="68" t="s">
        <v>88</v>
      </c>
      <c r="C44" s="4" t="s">
        <v>85</v>
      </c>
      <c r="D44" s="5"/>
      <c r="E44" s="18"/>
      <c r="F44" s="66"/>
    </row>
    <row r="45" spans="2:8" ht="17.100000000000001" customHeight="1" x14ac:dyDescent="0.2">
      <c r="B45" s="53"/>
      <c r="C45" s="8" t="s">
        <v>89</v>
      </c>
      <c r="D45" s="12"/>
      <c r="E45" s="13">
        <f>E35+E36+E37+E38+E39+E40+E41+E42+E43+E44</f>
        <v>200000000</v>
      </c>
      <c r="F45" s="59">
        <f>F35+F36+F37+F38+F39+F40+F41+F42+F43+F44</f>
        <v>0</v>
      </c>
    </row>
    <row r="46" spans="2:8" ht="14.1" customHeight="1" x14ac:dyDescent="0.2">
      <c r="B46" s="67"/>
      <c r="C46" s="5"/>
      <c r="D46" s="5"/>
      <c r="E46" s="18"/>
      <c r="F46" s="66"/>
    </row>
    <row r="47" spans="2:8" ht="18" customHeight="1" thickBot="1" x14ac:dyDescent="0.3">
      <c r="B47" s="62"/>
      <c r="C47" s="69" t="s">
        <v>90</v>
      </c>
      <c r="D47" s="69"/>
      <c r="E47" s="70">
        <f>E32+E45</f>
        <v>334087105</v>
      </c>
      <c r="F47" s="71">
        <f>F32+F45</f>
        <v>0</v>
      </c>
      <c r="G47" s="33"/>
      <c r="H47" s="33"/>
    </row>
    <row r="48" spans="2:8" x14ac:dyDescent="0.2">
      <c r="B48" s="1"/>
    </row>
    <row r="49" spans="2:2" x14ac:dyDescent="0.2">
      <c r="B49" s="1"/>
    </row>
  </sheetData>
  <phoneticPr fontId="4" type="noConversion"/>
  <pageMargins left="0.71" right="0.5" top="1.0900000000000001" bottom="0.5" header="0.5" footer="0.5"/>
  <pageSetup paperSize="9" orientation="portrait" verticalDpi="0" r:id="rId1"/>
  <headerFooter alignWithMargins="0"/>
  <ignoredErrors>
    <ignoredError sqref="B6:B7 B12 B19:B20 B28:B30 B24 B35:B4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8"/>
  <sheetViews>
    <sheetView tabSelected="1" topLeftCell="A13" workbookViewId="0">
      <selection activeCell="D4" sqref="D4"/>
    </sheetView>
  </sheetViews>
  <sheetFormatPr defaultRowHeight="12.75" x14ac:dyDescent="0.2"/>
  <cols>
    <col min="1" max="1" width="2.7109375" customWidth="1"/>
    <col min="2" max="2" width="5" customWidth="1"/>
    <col min="3" max="3" width="45" customWidth="1"/>
    <col min="4" max="4" width="9.28515625" customWidth="1"/>
    <col min="5" max="6" width="13.5703125" customWidth="1"/>
  </cols>
  <sheetData>
    <row r="2" spans="2:6" ht="15.75" x14ac:dyDescent="0.25">
      <c r="C2" s="22" t="s">
        <v>91</v>
      </c>
    </row>
    <row r="3" spans="2:6" ht="13.5" thickBot="1" x14ac:dyDescent="0.25"/>
    <row r="4" spans="2:6" ht="21.95" customHeight="1" x14ac:dyDescent="0.2">
      <c r="B4" s="72" t="s">
        <v>93</v>
      </c>
      <c r="C4" s="50" t="s">
        <v>92</v>
      </c>
      <c r="D4" s="50" t="s">
        <v>94</v>
      </c>
      <c r="E4" s="51" t="s">
        <v>189</v>
      </c>
      <c r="F4" s="52" t="s">
        <v>184</v>
      </c>
    </row>
    <row r="5" spans="2:6" ht="16.5" customHeight="1" x14ac:dyDescent="0.2">
      <c r="B5" s="67" t="s">
        <v>5</v>
      </c>
      <c r="C5" s="5" t="s">
        <v>95</v>
      </c>
      <c r="D5" s="5"/>
      <c r="E5" s="18">
        <v>1426878</v>
      </c>
      <c r="F5" s="66"/>
    </row>
    <row r="6" spans="2:6" ht="16.5" customHeight="1" x14ac:dyDescent="0.2">
      <c r="B6" s="67" t="s">
        <v>7</v>
      </c>
      <c r="C6" s="5" t="s">
        <v>96</v>
      </c>
      <c r="D6" s="5"/>
      <c r="E6" s="18"/>
      <c r="F6" s="66"/>
    </row>
    <row r="7" spans="2:6" ht="30" customHeight="1" x14ac:dyDescent="0.2">
      <c r="B7" s="67" t="s">
        <v>12</v>
      </c>
      <c r="C7" s="19" t="s">
        <v>97</v>
      </c>
      <c r="D7" s="5"/>
      <c r="E7" s="18"/>
      <c r="F7" s="66"/>
    </row>
    <row r="8" spans="2:6" ht="16.5" customHeight="1" x14ac:dyDescent="0.2">
      <c r="B8" s="67" t="s">
        <v>24</v>
      </c>
      <c r="C8" s="5" t="s">
        <v>98</v>
      </c>
      <c r="D8" s="5"/>
      <c r="E8" s="18">
        <v>1426878</v>
      </c>
      <c r="F8" s="66"/>
    </row>
    <row r="9" spans="2:6" ht="16.5" customHeight="1" x14ac:dyDescent="0.2">
      <c r="B9" s="67" t="s">
        <v>28</v>
      </c>
      <c r="C9" s="5" t="s">
        <v>99</v>
      </c>
      <c r="D9" s="5"/>
      <c r="E9" s="18">
        <f>E10+E11</f>
        <v>0</v>
      </c>
      <c r="F9" s="66">
        <f>F10+F11</f>
        <v>0</v>
      </c>
    </row>
    <row r="10" spans="2:6" ht="16.5" customHeight="1" x14ac:dyDescent="0.2">
      <c r="B10" s="67"/>
      <c r="C10" s="5" t="s">
        <v>100</v>
      </c>
      <c r="D10" s="5"/>
      <c r="E10" s="18"/>
      <c r="F10" s="66"/>
    </row>
    <row r="11" spans="2:6" ht="30" customHeight="1" x14ac:dyDescent="0.2">
      <c r="B11" s="67"/>
      <c r="C11" s="19" t="s">
        <v>101</v>
      </c>
      <c r="D11" s="5"/>
      <c r="E11" s="18"/>
      <c r="F11" s="66"/>
    </row>
    <row r="12" spans="2:6" ht="16.5" customHeight="1" x14ac:dyDescent="0.2">
      <c r="B12" s="67" t="s">
        <v>30</v>
      </c>
      <c r="C12" s="5" t="s">
        <v>102</v>
      </c>
      <c r="D12" s="5"/>
      <c r="E12" s="18"/>
      <c r="F12" s="66"/>
    </row>
    <row r="13" spans="2:6" ht="16.5" customHeight="1" x14ac:dyDescent="0.2">
      <c r="B13" s="67" t="s">
        <v>31</v>
      </c>
      <c r="C13" s="5" t="s">
        <v>103</v>
      </c>
      <c r="D13" s="5"/>
      <c r="E13" s="18"/>
      <c r="F13" s="66"/>
    </row>
    <row r="14" spans="2:6" ht="16.5" customHeight="1" x14ac:dyDescent="0.2">
      <c r="B14" s="67" t="s">
        <v>86</v>
      </c>
      <c r="C14" s="5" t="s">
        <v>104</v>
      </c>
      <c r="D14" s="5"/>
      <c r="E14" s="18">
        <f>E8+E9+E12+E13+E7</f>
        <v>1426878</v>
      </c>
      <c r="F14" s="66">
        <f>F8+F9+F12+F13+F7</f>
        <v>0</v>
      </c>
    </row>
    <row r="15" spans="2:6" ht="16.5" customHeight="1" x14ac:dyDescent="0.2">
      <c r="B15" s="67" t="s">
        <v>87</v>
      </c>
      <c r="C15" s="5" t="s">
        <v>105</v>
      </c>
      <c r="D15" s="5"/>
      <c r="E15" s="18">
        <f>E5+E6-E14</f>
        <v>0</v>
      </c>
      <c r="F15" s="66">
        <f>F5+F6-F14</f>
        <v>0</v>
      </c>
    </row>
    <row r="16" spans="2:6" ht="30" customHeight="1" x14ac:dyDescent="0.2">
      <c r="B16" s="67" t="s">
        <v>88</v>
      </c>
      <c r="C16" s="19" t="s">
        <v>106</v>
      </c>
      <c r="D16" s="5"/>
      <c r="E16" s="18"/>
      <c r="F16" s="66"/>
    </row>
    <row r="17" spans="2:9" ht="16.5" customHeight="1" x14ac:dyDescent="0.2">
      <c r="B17" s="67" t="s">
        <v>109</v>
      </c>
      <c r="C17" s="5" t="s">
        <v>107</v>
      </c>
      <c r="D17" s="5"/>
      <c r="E17" s="18"/>
      <c r="F17" s="66"/>
    </row>
    <row r="18" spans="2:9" ht="16.5" customHeight="1" x14ac:dyDescent="0.2">
      <c r="B18" s="67" t="s">
        <v>110</v>
      </c>
      <c r="C18" s="5" t="s">
        <v>108</v>
      </c>
      <c r="D18" s="5"/>
      <c r="E18" s="18">
        <f>E19+E20+E21+E22</f>
        <v>0</v>
      </c>
      <c r="F18" s="66">
        <f>F19+F20+F21+F22</f>
        <v>0</v>
      </c>
    </row>
    <row r="19" spans="2:9" ht="30" customHeight="1" x14ac:dyDescent="0.2">
      <c r="B19" s="67" t="s">
        <v>115</v>
      </c>
      <c r="C19" s="19" t="s">
        <v>119</v>
      </c>
      <c r="D19" s="5"/>
      <c r="E19" s="18"/>
      <c r="F19" s="66"/>
    </row>
    <row r="20" spans="2:9" ht="16.5" customHeight="1" x14ac:dyDescent="0.2">
      <c r="B20" s="67" t="s">
        <v>116</v>
      </c>
      <c r="C20" s="5" t="s">
        <v>120</v>
      </c>
      <c r="D20" s="5"/>
      <c r="E20" s="18"/>
      <c r="F20" s="66"/>
    </row>
    <row r="21" spans="2:9" ht="16.5" customHeight="1" x14ac:dyDescent="0.2">
      <c r="B21" s="67" t="s">
        <v>117</v>
      </c>
      <c r="C21" s="5" t="s">
        <v>121</v>
      </c>
      <c r="D21" s="5"/>
      <c r="E21" s="18"/>
      <c r="F21" s="66"/>
    </row>
    <row r="22" spans="2:9" ht="16.5" customHeight="1" x14ac:dyDescent="0.2">
      <c r="B22" s="67" t="s">
        <v>118</v>
      </c>
      <c r="C22" s="5" t="s">
        <v>122</v>
      </c>
      <c r="D22" s="5"/>
      <c r="E22" s="18"/>
      <c r="F22" s="66"/>
    </row>
    <row r="23" spans="2:9" ht="30" customHeight="1" x14ac:dyDescent="0.2">
      <c r="B23" s="67" t="s">
        <v>111</v>
      </c>
      <c r="C23" s="19" t="s">
        <v>123</v>
      </c>
      <c r="D23" s="5"/>
      <c r="E23" s="18">
        <f>E19+E20+E21+E22</f>
        <v>0</v>
      </c>
      <c r="F23" s="66">
        <f>F19+F20+F21+F22</f>
        <v>0</v>
      </c>
    </row>
    <row r="24" spans="2:9" ht="16.5" customHeight="1" x14ac:dyDescent="0.2">
      <c r="B24" s="67" t="s">
        <v>112</v>
      </c>
      <c r="C24" s="5" t="s">
        <v>124</v>
      </c>
      <c r="D24" s="5"/>
      <c r="E24" s="18">
        <f>E15+E23</f>
        <v>0</v>
      </c>
      <c r="F24" s="66">
        <f>F15+F23</f>
        <v>0</v>
      </c>
      <c r="I24" s="33"/>
    </row>
    <row r="25" spans="2:9" s="36" customFormat="1" ht="16.5" customHeight="1" x14ac:dyDescent="0.2">
      <c r="B25" s="67"/>
      <c r="C25" s="2" t="s">
        <v>170</v>
      </c>
      <c r="D25" s="5"/>
      <c r="E25" s="18"/>
      <c r="F25" s="66"/>
      <c r="I25" s="33"/>
    </row>
    <row r="26" spans="2:9" ht="16.5" customHeight="1" x14ac:dyDescent="0.2">
      <c r="B26" s="67" t="s">
        <v>113</v>
      </c>
      <c r="C26" s="2" t="s">
        <v>171</v>
      </c>
      <c r="D26" s="5"/>
      <c r="E26" s="18">
        <f>E24+E25</f>
        <v>0</v>
      </c>
      <c r="F26" s="66">
        <f>F24+F25</f>
        <v>0</v>
      </c>
      <c r="I26" s="33"/>
    </row>
    <row r="27" spans="2:9" ht="16.5" customHeight="1" x14ac:dyDescent="0.2">
      <c r="B27" s="67" t="s">
        <v>114</v>
      </c>
      <c r="C27" s="2" t="s">
        <v>172</v>
      </c>
      <c r="D27" s="5"/>
      <c r="E27" s="18">
        <f>E26*10%</f>
        <v>0</v>
      </c>
      <c r="F27" s="66">
        <f>F26*10%</f>
        <v>0</v>
      </c>
    </row>
    <row r="28" spans="2:9" ht="16.5" customHeight="1" thickBot="1" x14ac:dyDescent="0.25">
      <c r="B28" s="73" t="s">
        <v>125</v>
      </c>
      <c r="C28" s="74" t="s">
        <v>173</v>
      </c>
      <c r="D28" s="75"/>
      <c r="E28" s="76">
        <f>E24-E27</f>
        <v>0</v>
      </c>
      <c r="F28" s="77">
        <f>F24-F27</f>
        <v>0</v>
      </c>
    </row>
  </sheetData>
  <phoneticPr fontId="4" type="noConversion"/>
  <pageMargins left="0.71" right="0.5" top="0.5" bottom="0.5" header="0.5" footer="0.5"/>
  <pageSetup paperSize="9" orientation="portrait" verticalDpi="0" r:id="rId1"/>
  <headerFooter alignWithMargins="0"/>
  <ignoredErrors>
    <ignoredError sqref="B26:B28 B5:B2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1"/>
  <sheetViews>
    <sheetView workbookViewId="0">
      <selection activeCell="B2" sqref="B2:E31"/>
    </sheetView>
  </sheetViews>
  <sheetFormatPr defaultRowHeight="12.75" x14ac:dyDescent="0.2"/>
  <cols>
    <col min="1" max="1" width="2.7109375" customWidth="1"/>
    <col min="2" max="2" width="5" customWidth="1"/>
    <col min="3" max="3" width="50.7109375" customWidth="1"/>
    <col min="4" max="5" width="13.5703125" customWidth="1"/>
  </cols>
  <sheetData>
    <row r="2" spans="2:5" ht="15.75" x14ac:dyDescent="0.25">
      <c r="C2" s="22" t="s">
        <v>126</v>
      </c>
    </row>
    <row r="3" spans="2:5" ht="13.5" thickBot="1" x14ac:dyDescent="0.25"/>
    <row r="4" spans="2:5" ht="21.95" customHeight="1" x14ac:dyDescent="0.2">
      <c r="B4" s="72"/>
      <c r="C4" s="50" t="s">
        <v>92</v>
      </c>
      <c r="D4" s="51" t="s">
        <v>189</v>
      </c>
      <c r="E4" s="52" t="s">
        <v>184</v>
      </c>
    </row>
    <row r="5" spans="2:5" ht="16.5" customHeight="1" x14ac:dyDescent="0.2">
      <c r="B5" s="67"/>
      <c r="C5" s="3" t="s">
        <v>127</v>
      </c>
      <c r="D5" s="18"/>
      <c r="E5" s="66"/>
    </row>
    <row r="6" spans="2:5" ht="16.5" customHeight="1" x14ac:dyDescent="0.2">
      <c r="B6" s="67"/>
      <c r="C6" s="2" t="s">
        <v>178</v>
      </c>
      <c r="D6" s="34"/>
      <c r="E6" s="78"/>
    </row>
    <row r="7" spans="2:5" ht="16.5" customHeight="1" x14ac:dyDescent="0.2">
      <c r="B7" s="67"/>
      <c r="C7" s="5" t="s">
        <v>188</v>
      </c>
      <c r="D7" s="34">
        <v>-276638105</v>
      </c>
      <c r="E7" s="78"/>
    </row>
    <row r="8" spans="2:5" ht="16.5" customHeight="1" x14ac:dyDescent="0.2">
      <c r="B8" s="67"/>
      <c r="C8" s="5" t="s">
        <v>128</v>
      </c>
      <c r="D8" s="18"/>
      <c r="E8" s="66"/>
    </row>
    <row r="9" spans="2:5" ht="16.5" customHeight="1" x14ac:dyDescent="0.2">
      <c r="B9" s="67"/>
      <c r="C9" s="5" t="s">
        <v>197</v>
      </c>
      <c r="D9" s="18">
        <v>70000000</v>
      </c>
      <c r="E9" s="66"/>
    </row>
    <row r="10" spans="2:5" ht="16.5" customHeight="1" x14ac:dyDescent="0.2">
      <c r="B10" s="67"/>
      <c r="C10" s="5" t="s">
        <v>198</v>
      </c>
      <c r="D10" s="18">
        <v>-122450</v>
      </c>
      <c r="E10" s="66"/>
    </row>
    <row r="11" spans="2:5" ht="16.5" customHeight="1" x14ac:dyDescent="0.2">
      <c r="B11" s="67"/>
      <c r="C11" s="5" t="s">
        <v>129</v>
      </c>
      <c r="D11" s="18">
        <f>D6+D7+D8+D9+D10</f>
        <v>-206760555</v>
      </c>
      <c r="E11" s="66">
        <f>E6+E7+E8+E9+E10</f>
        <v>0</v>
      </c>
    </row>
    <row r="12" spans="2:5" ht="16.5" customHeight="1" x14ac:dyDescent="0.2">
      <c r="B12" s="67"/>
      <c r="C12" s="5"/>
      <c r="D12" s="18"/>
      <c r="E12" s="66"/>
    </row>
    <row r="13" spans="2:5" ht="16.5" customHeight="1" x14ac:dyDescent="0.2">
      <c r="B13" s="67"/>
      <c r="C13" s="3" t="s">
        <v>130</v>
      </c>
      <c r="D13" s="18"/>
      <c r="E13" s="66"/>
    </row>
    <row r="14" spans="2:5" ht="16.5" customHeight="1" x14ac:dyDescent="0.2">
      <c r="B14" s="67"/>
      <c r="C14" s="5" t="s">
        <v>131</v>
      </c>
      <c r="D14" s="18"/>
      <c r="E14" s="66"/>
    </row>
    <row r="15" spans="2:5" ht="16.5" customHeight="1" x14ac:dyDescent="0.2">
      <c r="B15" s="67"/>
      <c r="C15" s="5" t="s">
        <v>201</v>
      </c>
      <c r="D15" s="18">
        <f>-10000-2794925</f>
        <v>-2804925</v>
      </c>
      <c r="E15" s="66"/>
    </row>
    <row r="16" spans="2:5" ht="16.5" customHeight="1" x14ac:dyDescent="0.2">
      <c r="B16" s="67"/>
      <c r="C16" s="5" t="s">
        <v>132</v>
      </c>
      <c r="D16" s="18"/>
      <c r="E16" s="66"/>
    </row>
    <row r="17" spans="2:5" ht="16.5" customHeight="1" x14ac:dyDescent="0.2">
      <c r="B17" s="67"/>
      <c r="C17" s="2" t="s">
        <v>181</v>
      </c>
      <c r="D17" s="18">
        <v>211932</v>
      </c>
      <c r="E17" s="66"/>
    </row>
    <row r="18" spans="2:5" ht="16.5" customHeight="1" x14ac:dyDescent="0.2">
      <c r="B18" s="67"/>
      <c r="C18" s="2" t="s">
        <v>199</v>
      </c>
      <c r="D18" s="18">
        <v>224719582</v>
      </c>
      <c r="E18" s="66"/>
    </row>
    <row r="19" spans="2:5" ht="16.5" customHeight="1" x14ac:dyDescent="0.2">
      <c r="B19" s="67"/>
      <c r="C19" s="5" t="s">
        <v>133</v>
      </c>
      <c r="D19" s="18">
        <f>SUM(D14:D18)</f>
        <v>222126589</v>
      </c>
      <c r="E19" s="66">
        <f>SUM(E14:E18)</f>
        <v>0</v>
      </c>
    </row>
    <row r="20" spans="2:5" ht="16.5" customHeight="1" x14ac:dyDescent="0.2">
      <c r="B20" s="67"/>
      <c r="C20" s="5"/>
      <c r="D20" s="18"/>
      <c r="E20" s="66"/>
    </row>
    <row r="21" spans="2:5" ht="16.5" customHeight="1" x14ac:dyDescent="0.2">
      <c r="B21" s="67"/>
      <c r="C21" s="3" t="s">
        <v>134</v>
      </c>
      <c r="D21" s="18"/>
      <c r="E21" s="66"/>
    </row>
    <row r="22" spans="2:5" ht="16.5" customHeight="1" x14ac:dyDescent="0.2">
      <c r="B22" s="67"/>
      <c r="C22" s="5" t="s">
        <v>135</v>
      </c>
      <c r="D22" s="18"/>
      <c r="E22" s="66"/>
    </row>
    <row r="23" spans="2:5" ht="16.5" customHeight="1" x14ac:dyDescent="0.2">
      <c r="B23" s="67"/>
      <c r="C23" s="2" t="s">
        <v>180</v>
      </c>
      <c r="D23" s="18"/>
      <c r="E23" s="66"/>
    </row>
    <row r="24" spans="2:5" ht="16.5" customHeight="1" x14ac:dyDescent="0.2">
      <c r="B24" s="67"/>
      <c r="C24" s="2" t="s">
        <v>179</v>
      </c>
      <c r="D24" s="18">
        <v>-951</v>
      </c>
      <c r="E24" s="66"/>
    </row>
    <row r="25" spans="2:5" ht="16.5" customHeight="1" x14ac:dyDescent="0.2">
      <c r="B25" s="67"/>
      <c r="C25" s="2" t="s">
        <v>200</v>
      </c>
      <c r="D25" s="18"/>
      <c r="E25" s="66"/>
    </row>
    <row r="26" spans="2:5" ht="16.5" customHeight="1" x14ac:dyDescent="0.2">
      <c r="B26" s="67"/>
      <c r="C26" s="5" t="s">
        <v>136</v>
      </c>
      <c r="D26" s="18">
        <f>SUM(D22:D25)</f>
        <v>-951</v>
      </c>
      <c r="E26" s="66">
        <f>SUM(E22:E25)</f>
        <v>0</v>
      </c>
    </row>
    <row r="27" spans="2:5" ht="16.5" customHeight="1" x14ac:dyDescent="0.2">
      <c r="B27" s="67"/>
      <c r="C27" s="5"/>
      <c r="D27" s="18"/>
      <c r="E27" s="66"/>
    </row>
    <row r="28" spans="2:5" ht="16.5" customHeight="1" x14ac:dyDescent="0.2">
      <c r="B28" s="67"/>
      <c r="C28" s="3" t="s">
        <v>137</v>
      </c>
      <c r="D28" s="18">
        <f>D11+D19+D26</f>
        <v>15365083</v>
      </c>
      <c r="E28" s="66">
        <f>E30-E29</f>
        <v>0</v>
      </c>
    </row>
    <row r="29" spans="2:5" ht="16.5" customHeight="1" x14ac:dyDescent="0.2">
      <c r="B29" s="67"/>
      <c r="C29" s="3" t="s">
        <v>138</v>
      </c>
      <c r="D29" s="18">
        <v>0</v>
      </c>
      <c r="E29" s="66"/>
    </row>
    <row r="30" spans="2:5" ht="16.5" customHeight="1" x14ac:dyDescent="0.2">
      <c r="B30" s="67"/>
      <c r="C30" s="3" t="s">
        <v>139</v>
      </c>
      <c r="D30" s="18">
        <f>D28+D29</f>
        <v>15365083</v>
      </c>
      <c r="E30" s="66"/>
    </row>
    <row r="31" spans="2:5" ht="16.5" customHeight="1" thickBot="1" x14ac:dyDescent="0.25">
      <c r="B31" s="73"/>
      <c r="C31" s="75"/>
      <c r="D31" s="76"/>
      <c r="E31" s="77"/>
    </row>
  </sheetData>
  <phoneticPr fontId="4" type="noConversion"/>
  <pageMargins left="0.68" right="0.5" top="0.5" bottom="0.5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5"/>
  <sheetViews>
    <sheetView workbookViewId="0">
      <selection activeCell="K25" sqref="B2:K25"/>
    </sheetView>
  </sheetViews>
  <sheetFormatPr defaultRowHeight="12.75" x14ac:dyDescent="0.2"/>
  <cols>
    <col min="1" max="1" width="3.85546875" customWidth="1"/>
    <col min="2" max="2" width="31.140625" customWidth="1"/>
    <col min="3" max="3" width="12.42578125" customWidth="1"/>
    <col min="5" max="5" width="9.7109375" customWidth="1"/>
    <col min="6" max="6" width="9.85546875" customWidth="1"/>
    <col min="7" max="7" width="14.7109375" customWidth="1"/>
    <col min="8" max="8" width="14" bestFit="1" customWidth="1"/>
    <col min="9" max="9" width="16.140625" customWidth="1"/>
    <col min="10" max="10" width="11" customWidth="1"/>
    <col min="11" max="11" width="13.28515625" customWidth="1"/>
  </cols>
  <sheetData>
    <row r="2" spans="2:11" ht="15.75" x14ac:dyDescent="0.25">
      <c r="C2" s="22" t="s">
        <v>158</v>
      </c>
    </row>
    <row r="3" spans="2:11" ht="13.5" thickBot="1" x14ac:dyDescent="0.25"/>
    <row r="4" spans="2:11" ht="27" customHeight="1" x14ac:dyDescent="0.2">
      <c r="B4" s="79"/>
      <c r="C4" s="100" t="s">
        <v>147</v>
      </c>
      <c r="D4" s="101"/>
      <c r="E4" s="101"/>
      <c r="F4" s="101"/>
      <c r="G4" s="101"/>
      <c r="H4" s="101"/>
      <c r="I4" s="102"/>
      <c r="J4" s="80"/>
      <c r="K4" s="81"/>
    </row>
    <row r="5" spans="2:11" ht="57" customHeight="1" x14ac:dyDescent="0.2">
      <c r="B5" s="82"/>
      <c r="C5" s="24" t="s">
        <v>78</v>
      </c>
      <c r="D5" s="24" t="s">
        <v>79</v>
      </c>
      <c r="E5" s="24" t="s">
        <v>141</v>
      </c>
      <c r="F5" s="24" t="s">
        <v>142</v>
      </c>
      <c r="G5" s="24" t="s">
        <v>143</v>
      </c>
      <c r="H5" s="24" t="s">
        <v>144</v>
      </c>
      <c r="I5" s="24" t="s">
        <v>145</v>
      </c>
      <c r="J5" s="24" t="s">
        <v>146</v>
      </c>
      <c r="K5" s="83" t="s">
        <v>145</v>
      </c>
    </row>
    <row r="6" spans="2:11" ht="14.45" customHeight="1" x14ac:dyDescent="0.2">
      <c r="B6" s="84" t="s">
        <v>185</v>
      </c>
      <c r="C6" s="35"/>
      <c r="D6" s="35"/>
      <c r="E6" s="35"/>
      <c r="F6" s="35"/>
      <c r="G6" s="35"/>
      <c r="H6" s="35"/>
      <c r="I6" s="35">
        <f>SUM(C6:H6)</f>
        <v>0</v>
      </c>
      <c r="J6" s="35"/>
      <c r="K6" s="85">
        <f>I6+J6</f>
        <v>0</v>
      </c>
    </row>
    <row r="7" spans="2:11" ht="14.45" customHeight="1" x14ac:dyDescent="0.2">
      <c r="B7" s="82" t="s">
        <v>148</v>
      </c>
      <c r="C7" s="35"/>
      <c r="D7" s="35"/>
      <c r="E7" s="35"/>
      <c r="F7" s="35"/>
      <c r="G7" s="35"/>
      <c r="H7" s="35"/>
      <c r="I7" s="35">
        <f t="shared" ref="I7:I23" si="0">SUM(C7:H7)</f>
        <v>0</v>
      </c>
      <c r="J7" s="35"/>
      <c r="K7" s="85">
        <f t="shared" ref="K7:K23" si="1">I7+J7</f>
        <v>0</v>
      </c>
    </row>
    <row r="8" spans="2:11" ht="14.45" customHeight="1" x14ac:dyDescent="0.2">
      <c r="B8" s="84" t="s">
        <v>149</v>
      </c>
      <c r="C8" s="35"/>
      <c r="D8" s="35"/>
      <c r="E8" s="35"/>
      <c r="F8" s="35"/>
      <c r="G8" s="35"/>
      <c r="H8" s="35"/>
      <c r="I8" s="35">
        <f t="shared" si="0"/>
        <v>0</v>
      </c>
      <c r="J8" s="35"/>
      <c r="K8" s="85">
        <f t="shared" si="1"/>
        <v>0</v>
      </c>
    </row>
    <row r="9" spans="2:11" ht="27" customHeight="1" x14ac:dyDescent="0.2">
      <c r="B9" s="86" t="s">
        <v>150</v>
      </c>
      <c r="C9" s="35"/>
      <c r="D9" s="35"/>
      <c r="E9" s="35"/>
      <c r="F9" s="35"/>
      <c r="G9" s="35"/>
      <c r="H9" s="35"/>
      <c r="I9" s="35">
        <f t="shared" si="0"/>
        <v>0</v>
      </c>
      <c r="J9" s="35"/>
      <c r="K9" s="85">
        <f t="shared" si="1"/>
        <v>0</v>
      </c>
    </row>
    <row r="10" spans="2:11" ht="42" customHeight="1" x14ac:dyDescent="0.2">
      <c r="B10" s="86" t="s">
        <v>151</v>
      </c>
      <c r="C10" s="35"/>
      <c r="D10" s="35"/>
      <c r="E10" s="35"/>
      <c r="F10" s="35"/>
      <c r="G10" s="35"/>
      <c r="H10" s="35"/>
      <c r="I10" s="35">
        <f t="shared" si="0"/>
        <v>0</v>
      </c>
      <c r="J10" s="35"/>
      <c r="K10" s="85">
        <f t="shared" si="1"/>
        <v>0</v>
      </c>
    </row>
    <row r="11" spans="2:11" ht="14.45" customHeight="1" x14ac:dyDescent="0.2">
      <c r="B11" s="82" t="s">
        <v>152</v>
      </c>
      <c r="C11" s="35"/>
      <c r="D11" s="35"/>
      <c r="E11" s="35"/>
      <c r="F11" s="35"/>
      <c r="G11" s="35"/>
      <c r="H11" s="35"/>
      <c r="I11" s="35">
        <f>SUM(C11:H11)</f>
        <v>0</v>
      </c>
      <c r="J11" s="35"/>
      <c r="K11" s="85">
        <f t="shared" si="1"/>
        <v>0</v>
      </c>
    </row>
    <row r="12" spans="2:11" ht="14.45" customHeight="1" x14ac:dyDescent="0.2">
      <c r="B12" s="82" t="s">
        <v>140</v>
      </c>
      <c r="C12" s="35"/>
      <c r="D12" s="35"/>
      <c r="E12" s="35"/>
      <c r="F12" s="35"/>
      <c r="G12" s="35"/>
      <c r="H12" s="35"/>
      <c r="I12" s="35">
        <f t="shared" si="0"/>
        <v>0</v>
      </c>
      <c r="J12" s="35"/>
      <c r="K12" s="85">
        <f t="shared" si="1"/>
        <v>0</v>
      </c>
    </row>
    <row r="13" spans="2:11" ht="29.25" customHeight="1" x14ac:dyDescent="0.2">
      <c r="B13" s="86" t="s">
        <v>153</v>
      </c>
      <c r="C13" s="35"/>
      <c r="D13" s="35"/>
      <c r="E13" s="35"/>
      <c r="F13" s="35"/>
      <c r="G13" s="35"/>
      <c r="H13" s="35"/>
      <c r="I13" s="35">
        <f t="shared" si="0"/>
        <v>0</v>
      </c>
      <c r="J13" s="35"/>
      <c r="K13" s="85">
        <f t="shared" si="1"/>
        <v>0</v>
      </c>
    </row>
    <row r="14" spans="2:11" ht="14.45" customHeight="1" x14ac:dyDescent="0.2">
      <c r="B14" s="82" t="s">
        <v>154</v>
      </c>
      <c r="C14" s="35"/>
      <c r="D14" s="35"/>
      <c r="E14" s="35"/>
      <c r="F14" s="35"/>
      <c r="G14" s="35"/>
      <c r="H14" s="35"/>
      <c r="I14" s="35">
        <f t="shared" si="0"/>
        <v>0</v>
      </c>
      <c r="J14" s="35"/>
      <c r="K14" s="85">
        <f t="shared" si="1"/>
        <v>0</v>
      </c>
    </row>
    <row r="15" spans="2:11" ht="14.45" customHeight="1" x14ac:dyDescent="0.2">
      <c r="B15" s="84" t="s">
        <v>185</v>
      </c>
      <c r="C15" s="35">
        <f t="shared" ref="C15:G15" si="2">SUM(C6:C14)</f>
        <v>0</v>
      </c>
      <c r="D15" s="35">
        <f t="shared" si="2"/>
        <v>0</v>
      </c>
      <c r="E15" s="35">
        <f t="shared" si="2"/>
        <v>0</v>
      </c>
      <c r="F15" s="35">
        <f t="shared" si="2"/>
        <v>0</v>
      </c>
      <c r="G15" s="35">
        <f t="shared" si="2"/>
        <v>0</v>
      </c>
      <c r="H15" s="35">
        <f>SUM(H6:H14)</f>
        <v>0</v>
      </c>
      <c r="I15" s="35">
        <f>SUM(C15:H15)</f>
        <v>0</v>
      </c>
      <c r="J15" s="35"/>
      <c r="K15" s="85">
        <f>I15+J15</f>
        <v>0</v>
      </c>
    </row>
    <row r="16" spans="2:11" ht="14.45" customHeight="1" x14ac:dyDescent="0.2">
      <c r="B16" s="82"/>
      <c r="C16" s="35"/>
      <c r="D16" s="35"/>
      <c r="E16" s="35"/>
      <c r="F16" s="35"/>
      <c r="G16" s="35"/>
      <c r="H16" s="35"/>
      <c r="I16" s="35">
        <f t="shared" si="0"/>
        <v>0</v>
      </c>
      <c r="J16" s="35"/>
      <c r="K16" s="85">
        <f t="shared" si="1"/>
        <v>0</v>
      </c>
    </row>
    <row r="17" spans="2:11" ht="27" customHeight="1" x14ac:dyDescent="0.2">
      <c r="B17" s="86" t="s">
        <v>150</v>
      </c>
      <c r="C17" s="35"/>
      <c r="D17" s="35"/>
      <c r="E17" s="35"/>
      <c r="F17" s="35"/>
      <c r="G17" s="35"/>
      <c r="H17" s="35"/>
      <c r="I17" s="35">
        <f t="shared" si="0"/>
        <v>0</v>
      </c>
      <c r="J17" s="35"/>
      <c r="K17" s="85">
        <f t="shared" si="1"/>
        <v>0</v>
      </c>
    </row>
    <row r="18" spans="2:11" ht="40.5" customHeight="1" x14ac:dyDescent="0.2">
      <c r="B18" s="86" t="s">
        <v>155</v>
      </c>
      <c r="C18" s="35"/>
      <c r="D18" s="35"/>
      <c r="E18" s="35"/>
      <c r="F18" s="35"/>
      <c r="G18" s="35"/>
      <c r="H18" s="35"/>
      <c r="I18" s="35">
        <f t="shared" si="0"/>
        <v>0</v>
      </c>
      <c r="J18" s="35"/>
      <c r="K18" s="85">
        <f t="shared" si="1"/>
        <v>0</v>
      </c>
    </row>
    <row r="19" spans="2:11" ht="14.45" customHeight="1" x14ac:dyDescent="0.2">
      <c r="B19" s="82"/>
      <c r="C19" s="35"/>
      <c r="D19" s="35"/>
      <c r="E19" s="35"/>
      <c r="F19" s="35"/>
      <c r="G19" s="35"/>
      <c r="H19" s="35"/>
      <c r="I19" s="35">
        <f t="shared" si="0"/>
        <v>0</v>
      </c>
      <c r="J19" s="35"/>
      <c r="K19" s="85">
        <f t="shared" si="1"/>
        <v>0</v>
      </c>
    </row>
    <row r="20" spans="2:11" ht="14.45" customHeight="1" x14ac:dyDescent="0.2">
      <c r="B20" s="82" t="s">
        <v>156</v>
      </c>
      <c r="C20" s="35"/>
      <c r="D20" s="35"/>
      <c r="E20" s="35"/>
      <c r="F20" s="35"/>
      <c r="G20" s="35"/>
      <c r="H20" s="35"/>
      <c r="I20" s="35">
        <f>SUM(C20:H20)</f>
        <v>0</v>
      </c>
      <c r="J20" s="35"/>
      <c r="K20" s="85">
        <f t="shared" si="1"/>
        <v>0</v>
      </c>
    </row>
    <row r="21" spans="2:11" ht="14.45" customHeight="1" x14ac:dyDescent="0.2">
      <c r="B21" s="82" t="s">
        <v>140</v>
      </c>
      <c r="C21" s="35"/>
      <c r="D21" s="35"/>
      <c r="E21" s="35"/>
      <c r="F21" s="35"/>
      <c r="G21" s="35"/>
      <c r="H21" s="35"/>
      <c r="I21" s="35">
        <f>SUM(C21:H21)</f>
        <v>0</v>
      </c>
      <c r="J21" s="35"/>
      <c r="K21" s="85">
        <f t="shared" si="1"/>
        <v>0</v>
      </c>
    </row>
    <row r="22" spans="2:11" ht="14.45" customHeight="1" x14ac:dyDescent="0.2">
      <c r="B22" s="82" t="s">
        <v>154</v>
      </c>
      <c r="C22" s="35"/>
      <c r="D22" s="35"/>
      <c r="E22" s="35"/>
      <c r="F22" s="35"/>
      <c r="G22" s="35"/>
      <c r="H22" s="35"/>
      <c r="I22" s="35">
        <f t="shared" si="0"/>
        <v>0</v>
      </c>
      <c r="J22" s="35"/>
      <c r="K22" s="85">
        <f t="shared" si="1"/>
        <v>0</v>
      </c>
    </row>
    <row r="23" spans="2:11" ht="14.45" customHeight="1" x14ac:dyDescent="0.2">
      <c r="B23" s="82" t="s">
        <v>157</v>
      </c>
      <c r="C23" s="35"/>
      <c r="D23" s="35"/>
      <c r="E23" s="35"/>
      <c r="F23" s="35"/>
      <c r="G23" s="35"/>
      <c r="H23" s="35"/>
      <c r="I23" s="35">
        <f t="shared" si="0"/>
        <v>0</v>
      </c>
      <c r="J23" s="35"/>
      <c r="K23" s="85">
        <f t="shared" si="1"/>
        <v>0</v>
      </c>
    </row>
    <row r="24" spans="2:11" ht="14.45" customHeight="1" x14ac:dyDescent="0.2">
      <c r="B24" s="84" t="s">
        <v>190</v>
      </c>
      <c r="C24" s="35">
        <v>200000000</v>
      </c>
      <c r="D24" s="35"/>
      <c r="E24" s="35">
        <f>E20</f>
        <v>0</v>
      </c>
      <c r="F24" s="35">
        <f>F21</f>
        <v>0</v>
      </c>
      <c r="G24" s="35"/>
      <c r="H24" s="35">
        <f>H15+H20-H21</f>
        <v>0</v>
      </c>
      <c r="I24" s="35">
        <f>SUM(C24:H24)</f>
        <v>200000000</v>
      </c>
      <c r="J24" s="35"/>
      <c r="K24" s="85">
        <f>I24+J24</f>
        <v>200000000</v>
      </c>
    </row>
    <row r="25" spans="2:11" ht="14.45" customHeight="1" thickBot="1" x14ac:dyDescent="0.25">
      <c r="B25" s="87"/>
      <c r="C25" s="88"/>
      <c r="D25" s="88"/>
      <c r="E25" s="88"/>
      <c r="F25" s="88"/>
      <c r="G25" s="88"/>
      <c r="H25" s="88"/>
      <c r="I25" s="88"/>
      <c r="J25" s="88"/>
      <c r="K25" s="89"/>
    </row>
  </sheetData>
  <mergeCells count="1">
    <mergeCell ref="C4:I4"/>
  </mergeCells>
  <phoneticPr fontId="4" type="noConversion"/>
  <pageMargins left="0.3" right="0.17" top="0.17" bottom="0.5" header="0.5" footer="0.5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Faqja1</vt:lpstr>
      <vt:lpstr>Aktivi</vt:lpstr>
      <vt:lpstr>Pasivi</vt:lpstr>
      <vt:lpstr>PASH</vt:lpstr>
      <vt:lpstr>Cash Flow</vt:lpstr>
      <vt:lpstr>Kapitali</vt:lpstr>
      <vt:lpstr>Sheet1</vt:lpstr>
    </vt:vector>
  </TitlesOfParts>
  <Company>Zyre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</dc:creator>
  <cp:lastModifiedBy>User</cp:lastModifiedBy>
  <cp:lastPrinted>2014-03-19T12:54:05Z</cp:lastPrinted>
  <dcterms:created xsi:type="dcterms:W3CDTF">2009-02-16T16:44:52Z</dcterms:created>
  <dcterms:modified xsi:type="dcterms:W3CDTF">2018-04-27T08:33:17Z</dcterms:modified>
</cp:coreProperties>
</file>