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9405"/>
  </bookViews>
  <sheets>
    <sheet name="Bilanci  2009" sheetId="1" r:id="rId1"/>
    <sheet name="Ndryshimi kapitalit 2009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01" i="1"/>
  <c r="G200"/>
  <c r="G199"/>
  <c r="G198"/>
  <c r="G197"/>
  <c r="G196"/>
  <c r="G195"/>
  <c r="G194"/>
  <c r="G192"/>
  <c r="G191"/>
  <c r="G190"/>
  <c r="G189"/>
  <c r="G188"/>
  <c r="D169"/>
  <c r="D162"/>
  <c r="E162"/>
  <c r="E154"/>
  <c r="D154"/>
  <c r="E151"/>
  <c r="D151"/>
  <c r="E99"/>
  <c r="E104" s="1"/>
  <c r="E106" s="1"/>
  <c r="E117" s="1"/>
  <c r="E121" s="1"/>
  <c r="D99"/>
  <c r="D104" s="1"/>
  <c r="D106" s="1"/>
  <c r="D117" s="1"/>
  <c r="D121" s="1"/>
  <c r="E85"/>
  <c r="D85"/>
  <c r="E68"/>
  <c r="E72" s="1"/>
  <c r="D68"/>
  <c r="D72" s="1"/>
  <c r="E59"/>
  <c r="E63" s="1"/>
  <c r="E73" s="1"/>
  <c r="E87" s="1"/>
  <c r="D59"/>
  <c r="D63" s="1"/>
  <c r="D73" s="1"/>
  <c r="D87" s="1"/>
  <c r="E36"/>
  <c r="E41" s="1"/>
  <c r="D36"/>
  <c r="D41" s="1"/>
  <c r="E21"/>
  <c r="D21"/>
  <c r="E14"/>
  <c r="D14"/>
  <c r="E8"/>
  <c r="E25" s="1"/>
  <c r="E42" s="1"/>
  <c r="D8"/>
  <c r="D25" s="1"/>
  <c r="D42" s="1"/>
  <c r="G10" i="2"/>
  <c r="G11"/>
  <c r="G12"/>
  <c r="G13"/>
  <c r="G15"/>
  <c r="G16"/>
  <c r="G17"/>
  <c r="G18"/>
  <c r="G19"/>
  <c r="G20"/>
  <c r="G21"/>
  <c r="G22"/>
  <c r="G9"/>
</calcChain>
</file>

<file path=xl/sharedStrings.xml><?xml version="1.0" encoding="utf-8"?>
<sst xmlns="http://schemas.openxmlformats.org/spreadsheetml/2006/main" count="216" uniqueCount="173">
  <si>
    <t>A</t>
  </si>
  <si>
    <t>Aktivi</t>
  </si>
  <si>
    <t>Shenime</t>
  </si>
  <si>
    <t>Viti raportues 31.12.2009</t>
  </si>
  <si>
    <t>Viti paraardhes 31.12.2008</t>
  </si>
  <si>
    <t>Aktivet afatshkurter</t>
  </si>
  <si>
    <t>Aktivet monetare</t>
  </si>
  <si>
    <t>l</t>
  </si>
  <si>
    <t>Derivative dhe aktive te mbajtura per tregtim</t>
  </si>
  <si>
    <t>(i)derivativet</t>
  </si>
  <si>
    <t>(ii)aktivet  e mbajtura per tregtim</t>
  </si>
  <si>
    <t>Totali 2</t>
  </si>
  <si>
    <t>Aktive te tjera financiare afatshkurta</t>
  </si>
  <si>
    <t>(i)Llogari/kerkesa te arketueshme</t>
  </si>
  <si>
    <t>(ii)Llogari/Kerkesa te tjera te arketueshme</t>
  </si>
  <si>
    <t>(iii)Instrumente te tjera borxhi</t>
  </si>
  <si>
    <t>(iv)investime te tjera financiare</t>
  </si>
  <si>
    <t>Totali 3</t>
  </si>
  <si>
    <t>Inventari</t>
  </si>
  <si>
    <t>(i)Lendet e para</t>
  </si>
  <si>
    <t>(ii)Prodhim ne proces</t>
  </si>
  <si>
    <t>(iii) Produkte te gatshme</t>
  </si>
  <si>
    <t>(IV) Mallra per rishitje</t>
  </si>
  <si>
    <t>(v)Parapagesat per furnizime</t>
  </si>
  <si>
    <t>Totali 4</t>
  </si>
  <si>
    <t>Aktivet afatshkurta te mbajtura per shitje</t>
  </si>
  <si>
    <t xml:space="preserve">Aktivet biologjike afatshkurta </t>
  </si>
  <si>
    <t>Parapagimet dhe shpenzimet e shtyra</t>
  </si>
  <si>
    <t>Totali I aktiveve afatshkurta (I)</t>
  </si>
  <si>
    <t>Aktivet afatgjata</t>
  </si>
  <si>
    <t>II</t>
  </si>
  <si>
    <t>Investimet financiere afatgjata</t>
  </si>
  <si>
    <t>(ii)Aksione e investime te tjera ne pjesmarrje</t>
  </si>
  <si>
    <t>Totali 1</t>
  </si>
  <si>
    <t>Aktivet afatgjata materiale</t>
  </si>
  <si>
    <t>(i)Toka</t>
  </si>
  <si>
    <t>(ii)Ndertesa</t>
  </si>
  <si>
    <t>(iii)Makineri dhe pajisje</t>
  </si>
  <si>
    <t>(iv)Aktive afatgjata materiale (me vl.kontabel)</t>
  </si>
  <si>
    <t>Aktive biologjike afatgjata</t>
  </si>
  <si>
    <t>Aktive afatgjata jomateriale</t>
  </si>
  <si>
    <t>Kapital aksionar I parapaguar</t>
  </si>
  <si>
    <t>Aktive te tjera afatgjata</t>
  </si>
  <si>
    <t>TOTALI I AKTIVEVE AFATGJATA(II)</t>
  </si>
  <si>
    <t>TOTALI I AKTIVEVE (I + II)</t>
  </si>
  <si>
    <t>B</t>
  </si>
  <si>
    <t>Pasivi</t>
  </si>
  <si>
    <t>Detyrimet dhe kapitali</t>
  </si>
  <si>
    <t>Detyrimet Afatshkurta</t>
  </si>
  <si>
    <t>I</t>
  </si>
  <si>
    <t>Derivativet</t>
  </si>
  <si>
    <t>Huamarrjet</t>
  </si>
  <si>
    <t>(i)Huate dhe obligacionet afatshkurta</t>
  </si>
  <si>
    <t>(ii)Kthimet/Ripagesat e huave afatgjata</t>
  </si>
  <si>
    <t>(iii)Bono te konvertueshme</t>
  </si>
  <si>
    <t>Huate dhe parapagimet</t>
  </si>
  <si>
    <t xml:space="preserve">(I) te pagueshme ndaj furnitoreve </t>
  </si>
  <si>
    <t xml:space="preserve">(II) te pagueshme ndaj punonjesve </t>
  </si>
  <si>
    <t>(III)Detyrime tatimor + sigurime shoqerore</t>
  </si>
  <si>
    <t>(IV)Hua te tjera</t>
  </si>
  <si>
    <t>(V) parapagimet e arketuara</t>
  </si>
  <si>
    <t>Grantet dhe te ardhurat e shtyra</t>
  </si>
  <si>
    <t>Provizionet afatshkurtera</t>
  </si>
  <si>
    <t>TOTALI I DETYR.AFATSHKURTER(I)</t>
  </si>
  <si>
    <t>DETYRIME AFATGJATA</t>
  </si>
  <si>
    <t>Huate afatgjata</t>
  </si>
  <si>
    <t>(ii)Bonot e konvertueshme</t>
  </si>
  <si>
    <t>Huamarrje te tjera afatgjata</t>
  </si>
  <si>
    <t>provizionet afatgjata</t>
  </si>
  <si>
    <t>TOTALI I DETYRIMEVE</t>
  </si>
  <si>
    <t>KAPITALI</t>
  </si>
  <si>
    <t>III</t>
  </si>
  <si>
    <t>Aksionet e pakices(perdoret vetem ne pasqyrat financiare</t>
  </si>
  <si>
    <t>Kapitali qe I perket aksioneve te shoqerise meme (perdoret vet</t>
  </si>
  <si>
    <t>Kapitali I regjistruar(aksionar)</t>
  </si>
  <si>
    <t>Primi I aksionit</t>
  </si>
  <si>
    <t>Njesite ose aksionet e thesarit(negative)</t>
  </si>
  <si>
    <t>Rezerva statutore</t>
  </si>
  <si>
    <t>Rezerva ligjore</t>
  </si>
  <si>
    <t>Rezerva te tjera</t>
  </si>
  <si>
    <t>Fitimet(humbja)e pashperndara</t>
  </si>
  <si>
    <t>Fitimi(humbja)e vitit financiar</t>
  </si>
  <si>
    <t>TOTALI I KAPITALIT(III)</t>
  </si>
  <si>
    <t>TOTALI I DETYRIMEVE KAPITALIT(I,II.III)</t>
  </si>
  <si>
    <t xml:space="preserve">Pasqyra e te ardhurave dhe shpenzimeve </t>
  </si>
  <si>
    <t>Shitjet neto</t>
  </si>
  <si>
    <t>Te ardhura te tjera nga veprimtarite e shfrytezimit(Puna e kryer)</t>
  </si>
  <si>
    <t>Ndryshimet ne inventarin e produkteve te gatshme dhe prodhimit</t>
  </si>
  <si>
    <t>Materialet dhe mallrat e konsumuara</t>
  </si>
  <si>
    <t>Kosto e punes</t>
  </si>
  <si>
    <t xml:space="preserve">Amortizimet dhe zhvleresimet </t>
  </si>
  <si>
    <t xml:space="preserve">Te ardhurat dhe shpenzimet financiare </t>
  </si>
  <si>
    <t>12.3. Fitimet(humbjet )nga kursi I kembimit 769.669</t>
  </si>
  <si>
    <t xml:space="preserve"> Fitimet(humbjet ) para tatimit(9+/-13)</t>
  </si>
  <si>
    <t>Shpenzimet e tatimitmbi fitimin 69</t>
  </si>
  <si>
    <t xml:space="preserve"> Fitimet(humbjet ) neto e vitit financiar(14-15)</t>
  </si>
  <si>
    <t>Elementet e pasqyrave te konsoliduara</t>
  </si>
  <si>
    <r>
      <t>(i)Pjesmarrje  tjera njesi te kontrolluara (</t>
    </r>
    <r>
      <rPr>
        <sz val="8"/>
        <color theme="1"/>
        <rFont val="Calibri"/>
        <family val="2"/>
        <scheme val="minor"/>
      </rPr>
      <t>vetem ne PDF)</t>
    </r>
  </si>
  <si>
    <t>(i) Hua, bono dhe detyrime nga qeraja financiare</t>
  </si>
  <si>
    <t>PE-VLA-KU  shpk  Viti   2009</t>
  </si>
  <si>
    <t xml:space="preserve">Pershkrimi I Elementeve </t>
  </si>
  <si>
    <t>Shpenzime te tjera</t>
  </si>
  <si>
    <t xml:space="preserve">     Shpenzimet per sigurimet shoqerore e shendetesore</t>
  </si>
  <si>
    <t>12.4.Te ardhurat dhe shpen tjera financiare  768.668</t>
  </si>
  <si>
    <t>Totali I te ardhurave dhe shpen financiare(12.1+/-12.2</t>
  </si>
  <si>
    <t>12.1.Te ardhurat dhe shpen financi nga invest te tjera</t>
  </si>
  <si>
    <t>Te ardhurat dhe shpen financi nga njesite e kontrolluara</t>
  </si>
  <si>
    <t>Te ardhurat dhe shpenz finan nga pjesmarrjet</t>
  </si>
  <si>
    <t>12.2.Te ardhurat dhe shpen nga interesat 767.667</t>
  </si>
  <si>
    <t>Fitimi apo humbja nga veprimtaria kryesore(1+2+/-3-8)</t>
  </si>
  <si>
    <t>C</t>
  </si>
  <si>
    <t xml:space="preserve">Pasqyra e Fluksit te Parase </t>
  </si>
  <si>
    <t>Pasqyra e Fluksit te Parase -Medoda indirekte</t>
  </si>
  <si>
    <t xml:space="preserve">Pasqyra e ndryshimimeve ne kapital </t>
  </si>
  <si>
    <t xml:space="preserve">Nje  Pasqyre  e Konsoliduar </t>
  </si>
  <si>
    <t>Emertime</t>
  </si>
  <si>
    <t>Kapitali I regjistruar(aksioonare)</t>
  </si>
  <si>
    <t>Primi aksionit</t>
  </si>
  <si>
    <t>Rezerva ligjore statutore</t>
  </si>
  <si>
    <t>Fitimi ushtrimit</t>
  </si>
  <si>
    <t>Totali</t>
  </si>
  <si>
    <t>Pozicioni me 31.12.2007</t>
  </si>
  <si>
    <t>Efekti ndryshimit ne politikat kontabel</t>
  </si>
  <si>
    <t>Pozicioni rregulluar</t>
  </si>
  <si>
    <t>Fitimi neto per periudhen kontabel</t>
  </si>
  <si>
    <t>Devidente e paguar</t>
  </si>
  <si>
    <t>Rritje e rrezerves se kapitalit</t>
  </si>
  <si>
    <t>Emetimi I kuotave (aksioneve)</t>
  </si>
  <si>
    <t>Pozicioni me 31.12.2008</t>
  </si>
  <si>
    <t>Fitime neto per periudhen kontabel</t>
  </si>
  <si>
    <t>Emetimi kapitalit aksionare</t>
  </si>
  <si>
    <t>Rritja e rrezerves se kapitalit</t>
  </si>
  <si>
    <t>Aksione te thesarit  te riblera</t>
  </si>
  <si>
    <t>Pozicioni me 31.12.2009</t>
  </si>
  <si>
    <t xml:space="preserve">PE-VLA-KU shpk </t>
  </si>
  <si>
    <t xml:space="preserve">Tirane </t>
  </si>
  <si>
    <t>TOTALI I DETYR.AFATGJATE(II)</t>
  </si>
  <si>
    <t>Totali I shpenzimeve (shuma 4 -7)</t>
  </si>
  <si>
    <t xml:space="preserve">      Pagat e personelit</t>
  </si>
  <si>
    <t>Fluksi monetare  nga veprimtaria e shfrytezimit</t>
  </si>
  <si>
    <t>Fitimi para tatimit</t>
  </si>
  <si>
    <t>Rregullime per</t>
  </si>
  <si>
    <t xml:space="preserve">    Amortizimin</t>
  </si>
  <si>
    <t xml:space="preserve">    Humbje nga kembimet valutore</t>
  </si>
  <si>
    <t xml:space="preserve">   Te ardhura investimet</t>
  </si>
  <si>
    <t xml:space="preserve">   Shpenzime per interesa</t>
  </si>
  <si>
    <t>Rritje/renie ne tepricen e inventarit</t>
  </si>
  <si>
    <t>Rritje /renie ne tepricen e detyrimeve per tu paguar nga akt</t>
  </si>
  <si>
    <t>Rritje/renie e shpenzimeve te shtyra</t>
  </si>
  <si>
    <t xml:space="preserve">Rritje/renie ne tepricen e kerkesave te arket nga aktivitetet </t>
  </si>
  <si>
    <t>Mjete monetare te perftuara nga aktivitetet</t>
  </si>
  <si>
    <t>Interesi paguar</t>
  </si>
  <si>
    <t>Tatim fitimi paguar</t>
  </si>
  <si>
    <t>Mjete monetare  neto  nga aktivitetet e shfrytezimit</t>
  </si>
  <si>
    <t>Fluksi monetare  nga veprimtaria investuese</t>
  </si>
  <si>
    <t>Blerje shoqerise se kontrolluar x minus parate arketuara</t>
  </si>
  <si>
    <t>Blerje e aktiveve afat gjate materiale</t>
  </si>
  <si>
    <t>Te ardhura nga shitja e pajisjeve</t>
  </si>
  <si>
    <t>Interes I arketuar</t>
  </si>
  <si>
    <t>Devidente te arketuar</t>
  </si>
  <si>
    <t>Mjete monetare neto e perdorur  ne aktivitet investues</t>
  </si>
  <si>
    <t>Fluksi monetare nga veprimtaria financuese</t>
  </si>
  <si>
    <t>Hyrje nga emetimi I kapitalit aksionare</t>
  </si>
  <si>
    <t>Hyrje nga huamarrjet afatgjate</t>
  </si>
  <si>
    <t>Pagesat e detyrimeve te qerase financiare</t>
  </si>
  <si>
    <t>Devidete te paguar</t>
  </si>
  <si>
    <t>Mjete monetare neto e perdorur ne aktivitetet financiare</t>
  </si>
  <si>
    <t>Rritje/renie neto e mjeteve monetare</t>
  </si>
  <si>
    <t>Mjete monetare ne fillim periudhes</t>
  </si>
  <si>
    <t>D</t>
  </si>
  <si>
    <t>Administratori</t>
  </si>
  <si>
    <t xml:space="preserve">Petrit  Imeraj </t>
  </si>
  <si>
    <t>Viti   2009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</si>
</sst>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0" fontId="2" fillId="2" borderId="4" xfId="0" applyFont="1" applyFill="1" applyBorder="1"/>
    <xf numFmtId="0" fontId="0" fillId="2" borderId="5" xfId="0" applyFill="1" applyBorder="1"/>
    <xf numFmtId="0" fontId="4" fillId="0" borderId="1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1" xfId="0" applyFont="1" applyBorder="1"/>
    <xf numFmtId="0" fontId="0" fillId="2" borderId="1" xfId="0" applyFill="1" applyBorder="1"/>
    <xf numFmtId="0" fontId="1" fillId="2" borderId="1" xfId="0" applyFont="1" applyFill="1" applyBorder="1"/>
    <xf numFmtId="0" fontId="8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8" fillId="0" borderId="0" xfId="0" applyFont="1"/>
    <xf numFmtId="0" fontId="7" fillId="0" borderId="1" xfId="0" applyFont="1" applyBorder="1"/>
    <xf numFmtId="0" fontId="0" fillId="0" borderId="6" xfId="0" applyBorder="1"/>
    <xf numFmtId="0" fontId="6" fillId="0" borderId="6" xfId="0" applyFont="1" applyBorder="1"/>
    <xf numFmtId="0" fontId="0" fillId="0" borderId="7" xfId="0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1" fillId="0" borderId="0" xfId="0" applyFont="1"/>
    <xf numFmtId="164" fontId="0" fillId="0" borderId="1" xfId="1" applyNumberFormat="1" applyFont="1" applyBorder="1"/>
    <xf numFmtId="164" fontId="0" fillId="0" borderId="6" xfId="1" applyNumberFormat="1" applyFont="1" applyBorder="1"/>
    <xf numFmtId="0" fontId="1" fillId="0" borderId="10" xfId="0" applyFont="1" applyBorder="1"/>
    <xf numFmtId="164" fontId="0" fillId="0" borderId="11" xfId="1" applyNumberFormat="1" applyFont="1" applyBorder="1"/>
    <xf numFmtId="164" fontId="0" fillId="0" borderId="13" xfId="1" applyNumberFormat="1" applyFont="1" applyBorder="1"/>
    <xf numFmtId="0" fontId="1" fillId="0" borderId="12" xfId="0" applyFont="1" applyBorder="1"/>
    <xf numFmtId="0" fontId="1" fillId="0" borderId="14" xfId="0" applyFont="1" applyFill="1" applyBorder="1"/>
    <xf numFmtId="164" fontId="0" fillId="0" borderId="16" xfId="1" applyNumberFormat="1" applyFont="1" applyBorder="1"/>
    <xf numFmtId="0" fontId="0" fillId="0" borderId="12" xfId="0" applyFont="1" applyBorder="1"/>
    <xf numFmtId="0" fontId="0" fillId="0" borderId="12" xfId="0" applyFont="1" applyFill="1" applyBorder="1"/>
    <xf numFmtId="164" fontId="0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wrapText="1"/>
    </xf>
    <xf numFmtId="164" fontId="0" fillId="0" borderId="0" xfId="1" applyNumberFormat="1" applyFont="1" applyBorder="1" applyAlignment="1">
      <alignment horizontal="right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164" fontId="0" fillId="0" borderId="6" xfId="1" applyNumberFormat="1" applyFont="1" applyBorder="1" applyAlignment="1">
      <alignment horizontal="right"/>
    </xf>
    <xf numFmtId="164" fontId="0" fillId="0" borderId="0" xfId="1" applyNumberFormat="1" applyFont="1"/>
    <xf numFmtId="164" fontId="1" fillId="2" borderId="1" xfId="1" applyNumberFormat="1" applyFont="1" applyFill="1" applyBorder="1" applyAlignment="1">
      <alignment horizontal="right"/>
    </xf>
    <xf numFmtId="164" fontId="1" fillId="2" borderId="5" xfId="1" applyNumberFormat="1" applyFont="1" applyFill="1" applyBorder="1" applyAlignment="1">
      <alignment horizontal="right"/>
    </xf>
    <xf numFmtId="0" fontId="8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wrapText="1"/>
    </xf>
    <xf numFmtId="0" fontId="9" fillId="0" borderId="0" xfId="0" applyFont="1"/>
    <xf numFmtId="164" fontId="0" fillId="0" borderId="15" xfId="1" applyNumberFormat="1" applyFont="1" applyBorder="1"/>
    <xf numFmtId="0" fontId="0" fillId="4" borderId="1" xfId="0" applyFill="1" applyBorder="1"/>
    <xf numFmtId="0" fontId="1" fillId="4" borderId="1" xfId="0" applyFont="1" applyFill="1" applyBorder="1"/>
    <xf numFmtId="164" fontId="1" fillId="4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4" fontId="1" fillId="4" borderId="17" xfId="1" applyNumberFormat="1" applyFont="1" applyFill="1" applyBorder="1" applyAlignment="1">
      <alignment horizontal="right"/>
    </xf>
    <xf numFmtId="0" fontId="4" fillId="4" borderId="17" xfId="0" applyFont="1" applyFill="1" applyBorder="1"/>
    <xf numFmtId="0" fontId="0" fillId="0" borderId="17" xfId="0" applyBorder="1"/>
    <xf numFmtId="0" fontId="1" fillId="0" borderId="6" xfId="0" applyFont="1" applyBorder="1"/>
    <xf numFmtId="0" fontId="1" fillId="0" borderId="17" xfId="0" applyFont="1" applyBorder="1"/>
    <xf numFmtId="164" fontId="1" fillId="0" borderId="17" xfId="1" applyNumberFormat="1" applyFont="1" applyBorder="1" applyAlignment="1">
      <alignment horizontal="right"/>
    </xf>
    <xf numFmtId="0" fontId="6" fillId="5" borderId="6" xfId="0" applyFont="1" applyFill="1" applyBorder="1"/>
    <xf numFmtId="0" fontId="0" fillId="5" borderId="6" xfId="0" applyFill="1" applyBorder="1"/>
    <xf numFmtId="164" fontId="5" fillId="5" borderId="6" xfId="1" applyNumberFormat="1" applyFont="1" applyFill="1" applyBorder="1" applyAlignment="1">
      <alignment horizontal="right"/>
    </xf>
    <xf numFmtId="164" fontId="0" fillId="5" borderId="6" xfId="1" applyNumberFormat="1" applyFont="1" applyFill="1" applyBorder="1" applyAlignment="1">
      <alignment horizontal="right"/>
    </xf>
    <xf numFmtId="164" fontId="0" fillId="0" borderId="17" xfId="1" applyNumberFormat="1" applyFont="1" applyBorder="1"/>
    <xf numFmtId="0" fontId="0" fillId="0" borderId="12" xfId="0" applyBorder="1"/>
    <xf numFmtId="0" fontId="0" fillId="0" borderId="18" xfId="0" applyBorder="1"/>
    <xf numFmtId="164" fontId="0" fillId="0" borderId="19" xfId="1" applyNumberFormat="1" applyFont="1" applyBorder="1"/>
    <xf numFmtId="0" fontId="0" fillId="0" borderId="10" xfId="0" applyBorder="1"/>
    <xf numFmtId="0" fontId="0" fillId="0" borderId="14" xfId="0" applyBorder="1"/>
    <xf numFmtId="0" fontId="1" fillId="0" borderId="15" xfId="0" applyFont="1" applyBorder="1"/>
    <xf numFmtId="0" fontId="0" fillId="0" borderId="15" xfId="0" applyBorder="1"/>
    <xf numFmtId="164" fontId="1" fillId="0" borderId="17" xfId="1" applyNumberFormat="1" applyFont="1" applyBorder="1"/>
    <xf numFmtId="164" fontId="1" fillId="0" borderId="1" xfId="1" applyNumberFormat="1" applyFont="1" applyBorder="1"/>
    <xf numFmtId="164" fontId="1" fillId="0" borderId="19" xfId="1" applyNumberFormat="1" applyFont="1" applyBorder="1"/>
    <xf numFmtId="164" fontId="1" fillId="0" borderId="13" xfId="1" applyNumberFormat="1" applyFont="1" applyBorder="1"/>
    <xf numFmtId="164" fontId="1" fillId="0" borderId="15" xfId="1" applyNumberFormat="1" applyFont="1" applyBorder="1"/>
    <xf numFmtId="164" fontId="1" fillId="0" borderId="16" xfId="1" applyNumberFormat="1" applyFont="1" applyBorder="1"/>
    <xf numFmtId="0" fontId="1" fillId="4" borderId="17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6"/>
  <sheetViews>
    <sheetView tabSelected="1" topLeftCell="A79" workbookViewId="0">
      <selection activeCell="G88" sqref="G88"/>
    </sheetView>
  </sheetViews>
  <sheetFormatPr defaultRowHeight="15"/>
  <cols>
    <col min="1" max="1" width="4.5703125" customWidth="1"/>
    <col min="2" max="2" width="44.85546875" customWidth="1"/>
    <col min="3" max="3" width="12.85546875" customWidth="1"/>
    <col min="4" max="4" width="15.140625" customWidth="1"/>
    <col min="5" max="5" width="14.5703125" customWidth="1"/>
    <col min="6" max="6" width="12.5703125" customWidth="1"/>
    <col min="7" max="7" width="11.5703125" customWidth="1"/>
  </cols>
  <sheetData>
    <row r="1" spans="1:5" ht="15.75" thickBot="1">
      <c r="B1" s="28" t="s">
        <v>99</v>
      </c>
    </row>
    <row r="2" spans="1:5" ht="30">
      <c r="A2" s="10" t="s">
        <v>0</v>
      </c>
      <c r="B2" s="18" t="s">
        <v>1</v>
      </c>
      <c r="C2" s="5" t="s">
        <v>2</v>
      </c>
      <c r="D2" s="13" t="s">
        <v>3</v>
      </c>
      <c r="E2" s="14" t="s">
        <v>4</v>
      </c>
    </row>
    <row r="3" spans="1:5">
      <c r="A3" s="1" t="s">
        <v>7</v>
      </c>
      <c r="B3" s="1" t="s">
        <v>5</v>
      </c>
      <c r="C3" s="6"/>
      <c r="D3" s="8"/>
      <c r="E3" s="8"/>
    </row>
    <row r="4" spans="1:5" ht="21.75" customHeight="1">
      <c r="A4" s="6">
        <v>1</v>
      </c>
      <c r="B4" s="1" t="s">
        <v>6</v>
      </c>
      <c r="C4" s="6"/>
      <c r="D4" s="40">
        <v>3909539</v>
      </c>
      <c r="E4" s="40">
        <v>5973459</v>
      </c>
    </row>
    <row r="5" spans="1:5">
      <c r="A5" s="6">
        <v>2</v>
      </c>
      <c r="B5" s="9" t="s">
        <v>8</v>
      </c>
      <c r="C5" s="6"/>
      <c r="D5" s="39">
        <v>0</v>
      </c>
      <c r="E5" s="39">
        <v>0</v>
      </c>
    </row>
    <row r="6" spans="1:5">
      <c r="A6" s="6"/>
      <c r="B6" s="9" t="s">
        <v>9</v>
      </c>
      <c r="C6" s="6"/>
      <c r="D6" s="39">
        <v>0</v>
      </c>
      <c r="E6" s="39">
        <v>0</v>
      </c>
    </row>
    <row r="7" spans="1:5">
      <c r="A7" s="6"/>
      <c r="B7" s="9" t="s">
        <v>10</v>
      </c>
      <c r="C7" s="6"/>
      <c r="D7" s="39">
        <v>0</v>
      </c>
      <c r="E7" s="39">
        <v>0</v>
      </c>
    </row>
    <row r="8" spans="1:5" ht="21" customHeight="1">
      <c r="A8" s="6"/>
      <c r="B8" s="1" t="s">
        <v>11</v>
      </c>
      <c r="C8" s="1"/>
      <c r="D8" s="40">
        <f>D4</f>
        <v>3909539</v>
      </c>
      <c r="E8" s="40">
        <f>E4</f>
        <v>5973459</v>
      </c>
    </row>
    <row r="9" spans="1:5">
      <c r="A9" s="6">
        <v>3</v>
      </c>
      <c r="B9" s="1" t="s">
        <v>12</v>
      </c>
      <c r="C9" s="6"/>
      <c r="D9" s="39"/>
      <c r="E9" s="39"/>
    </row>
    <row r="10" spans="1:5">
      <c r="A10" s="6"/>
      <c r="B10" s="9" t="s">
        <v>13</v>
      </c>
      <c r="C10" s="6"/>
      <c r="D10" s="39">
        <v>148073756</v>
      </c>
      <c r="E10" s="39">
        <v>71381110</v>
      </c>
    </row>
    <row r="11" spans="1:5">
      <c r="A11" s="6"/>
      <c r="B11" s="9" t="s">
        <v>14</v>
      </c>
      <c r="C11" s="6"/>
      <c r="D11" s="39">
        <v>292657</v>
      </c>
      <c r="E11" s="39">
        <v>0</v>
      </c>
    </row>
    <row r="12" spans="1:5">
      <c r="A12" s="6"/>
      <c r="B12" s="9" t="s">
        <v>15</v>
      </c>
      <c r="C12" s="6"/>
      <c r="D12" s="39"/>
      <c r="E12" s="39"/>
    </row>
    <row r="13" spans="1:5">
      <c r="A13" s="6"/>
      <c r="B13" s="9" t="s">
        <v>16</v>
      </c>
      <c r="C13" s="6"/>
      <c r="D13" s="39"/>
      <c r="E13" s="39"/>
    </row>
    <row r="14" spans="1:5" ht="16.5" customHeight="1">
      <c r="A14" s="6"/>
      <c r="B14" s="1" t="s">
        <v>17</v>
      </c>
      <c r="C14" s="6"/>
      <c r="D14" s="40">
        <f>D10+D11+D12+D13</f>
        <v>148366413</v>
      </c>
      <c r="E14" s="40">
        <f>E10+E11+E12+E13</f>
        <v>71381110</v>
      </c>
    </row>
    <row r="15" spans="1:5">
      <c r="A15" s="6">
        <v>4</v>
      </c>
      <c r="B15" s="1" t="s">
        <v>18</v>
      </c>
      <c r="C15" s="6"/>
      <c r="D15" s="39"/>
      <c r="E15" s="39"/>
    </row>
    <row r="16" spans="1:5">
      <c r="A16" s="6"/>
      <c r="B16" s="9" t="s">
        <v>19</v>
      </c>
      <c r="C16" s="6"/>
      <c r="D16" s="39">
        <v>1249966</v>
      </c>
      <c r="E16" s="39">
        <v>284987</v>
      </c>
    </row>
    <row r="17" spans="1:8">
      <c r="A17" s="6"/>
      <c r="B17" s="9" t="s">
        <v>20</v>
      </c>
      <c r="C17" s="6"/>
      <c r="D17" s="39">
        <v>0</v>
      </c>
      <c r="E17" s="39">
        <v>0</v>
      </c>
    </row>
    <row r="18" spans="1:8">
      <c r="A18" s="6"/>
      <c r="B18" s="9" t="s">
        <v>21</v>
      </c>
      <c r="C18" s="6"/>
      <c r="D18" s="39">
        <v>0</v>
      </c>
      <c r="E18" s="39">
        <v>0</v>
      </c>
    </row>
    <row r="19" spans="1:8">
      <c r="A19" s="6"/>
      <c r="B19" s="9" t="s">
        <v>22</v>
      </c>
      <c r="C19" s="6"/>
      <c r="D19" s="39">
        <v>3330253</v>
      </c>
      <c r="E19" s="39">
        <v>0</v>
      </c>
    </row>
    <row r="20" spans="1:8">
      <c r="A20" s="6"/>
      <c r="B20" s="9" t="s">
        <v>23</v>
      </c>
      <c r="C20" s="6"/>
      <c r="D20" s="39">
        <v>0</v>
      </c>
      <c r="E20" s="39">
        <v>0</v>
      </c>
    </row>
    <row r="21" spans="1:8" ht="20.25" customHeight="1">
      <c r="A21" s="6"/>
      <c r="B21" s="1" t="s">
        <v>24</v>
      </c>
      <c r="C21" s="6"/>
      <c r="D21" s="40">
        <f>D16+D17+D18+D19+D20</f>
        <v>4580219</v>
      </c>
      <c r="E21" s="40">
        <f>E16+E17+E18+E19+E20</f>
        <v>284987</v>
      </c>
    </row>
    <row r="22" spans="1:8">
      <c r="A22" s="6">
        <v>5</v>
      </c>
      <c r="B22" s="12" t="s">
        <v>26</v>
      </c>
      <c r="C22" s="6"/>
      <c r="D22" s="39"/>
      <c r="E22" s="39"/>
    </row>
    <row r="23" spans="1:8">
      <c r="A23" s="6">
        <v>6</v>
      </c>
      <c r="B23" s="12" t="s">
        <v>25</v>
      </c>
      <c r="C23" s="6"/>
      <c r="D23" s="39"/>
      <c r="E23" s="39"/>
    </row>
    <row r="24" spans="1:8">
      <c r="A24" s="6">
        <v>7</v>
      </c>
      <c r="B24" s="12" t="s">
        <v>27</v>
      </c>
      <c r="C24" s="6"/>
      <c r="D24" s="39"/>
      <c r="E24" s="39"/>
    </row>
    <row r="25" spans="1:8" ht="20.25" customHeight="1">
      <c r="A25" s="56"/>
      <c r="B25" s="57" t="s">
        <v>28</v>
      </c>
      <c r="C25" s="56"/>
      <c r="D25" s="58">
        <f>D8+D14+D21+D22+D23+D24</f>
        <v>156856171</v>
      </c>
      <c r="E25" s="58">
        <f>E8+E14+E21+E22+E23+E24</f>
        <v>77639556</v>
      </c>
    </row>
    <row r="26" spans="1:8">
      <c r="A26" s="6" t="s">
        <v>30</v>
      </c>
      <c r="B26" s="1" t="s">
        <v>29</v>
      </c>
      <c r="C26" s="6"/>
      <c r="D26" s="39"/>
      <c r="E26" s="39"/>
    </row>
    <row r="27" spans="1:8">
      <c r="A27" s="6">
        <v>1</v>
      </c>
      <c r="B27" s="1" t="s">
        <v>31</v>
      </c>
      <c r="C27" s="6"/>
      <c r="D27" s="39"/>
      <c r="E27" s="39"/>
    </row>
    <row r="28" spans="1:8">
      <c r="A28" s="6"/>
      <c r="B28" s="15" t="s">
        <v>97</v>
      </c>
      <c r="C28" s="6"/>
      <c r="D28" s="39"/>
      <c r="E28" s="39"/>
    </row>
    <row r="29" spans="1:8">
      <c r="A29" s="6"/>
      <c r="B29" s="9" t="s">
        <v>32</v>
      </c>
      <c r="C29" s="6"/>
      <c r="D29" s="39"/>
      <c r="E29" s="39"/>
    </row>
    <row r="30" spans="1:8">
      <c r="A30" s="6"/>
      <c r="B30" s="1" t="s">
        <v>33</v>
      </c>
      <c r="C30" s="6"/>
      <c r="D30" s="39"/>
      <c r="E30" s="39"/>
    </row>
    <row r="31" spans="1:8">
      <c r="A31" s="6">
        <v>2</v>
      </c>
      <c r="B31" s="1" t="s">
        <v>34</v>
      </c>
      <c r="C31" s="6"/>
      <c r="D31" s="39"/>
      <c r="E31" s="39"/>
    </row>
    <row r="32" spans="1:8">
      <c r="A32" s="6"/>
      <c r="B32" s="7" t="s">
        <v>35</v>
      </c>
      <c r="C32" s="6"/>
      <c r="D32" s="39"/>
      <c r="E32" s="39"/>
      <c r="H32" s="2"/>
    </row>
    <row r="33" spans="1:7" ht="15.75" thickBot="1">
      <c r="A33" s="6"/>
      <c r="B33" s="6" t="s">
        <v>36</v>
      </c>
      <c r="C33" s="6"/>
      <c r="D33" s="39"/>
      <c r="E33" s="39"/>
    </row>
    <row r="34" spans="1:7" ht="15.75" thickBot="1">
      <c r="A34" s="6"/>
      <c r="B34" s="6" t="s">
        <v>37</v>
      </c>
      <c r="C34" s="6"/>
      <c r="D34" s="39">
        <v>4437887</v>
      </c>
      <c r="E34" s="39">
        <v>0</v>
      </c>
      <c r="G34" s="3"/>
    </row>
    <row r="35" spans="1:7">
      <c r="A35" s="6"/>
      <c r="B35" s="6" t="s">
        <v>38</v>
      </c>
      <c r="C35" s="6"/>
      <c r="D35" s="39">
        <v>33994437</v>
      </c>
      <c r="E35" s="39">
        <v>6435810</v>
      </c>
    </row>
    <row r="36" spans="1:7" ht="21" customHeight="1">
      <c r="A36" s="6"/>
      <c r="B36" s="1" t="s">
        <v>11</v>
      </c>
      <c r="C36" s="6"/>
      <c r="D36" s="40">
        <f>D34+D35</f>
        <v>38432324</v>
      </c>
      <c r="E36" s="40">
        <f>E34+E35</f>
        <v>6435810</v>
      </c>
    </row>
    <row r="37" spans="1:7">
      <c r="A37" s="6">
        <v>3</v>
      </c>
      <c r="B37" s="1" t="s">
        <v>39</v>
      </c>
      <c r="C37" s="6"/>
      <c r="D37" s="39"/>
      <c r="E37" s="39"/>
    </row>
    <row r="38" spans="1:7">
      <c r="A38" s="6">
        <v>4</v>
      </c>
      <c r="B38" s="1" t="s">
        <v>40</v>
      </c>
      <c r="C38" s="6"/>
      <c r="D38" s="39"/>
      <c r="E38" s="39"/>
    </row>
    <row r="39" spans="1:7">
      <c r="A39" s="6">
        <v>5</v>
      </c>
      <c r="B39" s="1" t="s">
        <v>41</v>
      </c>
      <c r="C39" s="6"/>
      <c r="D39" s="39"/>
      <c r="E39" s="39"/>
    </row>
    <row r="40" spans="1:7">
      <c r="A40" s="6">
        <v>6</v>
      </c>
      <c r="B40" s="1" t="s">
        <v>42</v>
      </c>
      <c r="C40" s="6"/>
      <c r="D40" s="39"/>
      <c r="E40" s="39"/>
    </row>
    <row r="41" spans="1:7" ht="24.75" customHeight="1">
      <c r="A41" s="16"/>
      <c r="B41" s="17" t="s">
        <v>43</v>
      </c>
      <c r="C41" s="16"/>
      <c r="D41" s="49">
        <f>D36+D37+D38+D39+D40</f>
        <v>38432324</v>
      </c>
      <c r="E41" s="49">
        <f>E36+E37+E38+E39+E40</f>
        <v>6435810</v>
      </c>
    </row>
    <row r="42" spans="1:7" ht="25.5" customHeight="1" thickBot="1">
      <c r="A42" s="11"/>
      <c r="B42" s="4" t="s">
        <v>44</v>
      </c>
      <c r="C42" s="11"/>
      <c r="D42" s="50">
        <f>D25+D41</f>
        <v>195288495</v>
      </c>
      <c r="E42" s="50">
        <f>E25+E41</f>
        <v>84075366</v>
      </c>
      <c r="G42" s="28"/>
    </row>
    <row r="43" spans="1:7" ht="15.75" thickBot="1">
      <c r="D43" s="41"/>
      <c r="E43" s="41"/>
    </row>
    <row r="44" spans="1:7" ht="29.25" customHeight="1">
      <c r="A44" s="19" t="s">
        <v>45</v>
      </c>
      <c r="B44" s="20" t="s">
        <v>46</v>
      </c>
      <c r="C44" s="19" t="s">
        <v>2</v>
      </c>
      <c r="D44" s="42" t="s">
        <v>3</v>
      </c>
      <c r="E44" s="43" t="s">
        <v>4</v>
      </c>
    </row>
    <row r="45" spans="1:7">
      <c r="A45" s="6"/>
      <c r="B45" s="1" t="s">
        <v>47</v>
      </c>
      <c r="C45" s="6"/>
      <c r="D45" s="39"/>
      <c r="E45" s="39"/>
    </row>
    <row r="46" spans="1:7">
      <c r="A46" s="6" t="s">
        <v>49</v>
      </c>
      <c r="B46" s="1" t="s">
        <v>48</v>
      </c>
      <c r="C46" s="6"/>
      <c r="D46" s="39">
        <v>0</v>
      </c>
      <c r="E46" s="39">
        <v>0</v>
      </c>
    </row>
    <row r="47" spans="1:7">
      <c r="A47" s="6">
        <v>1</v>
      </c>
      <c r="B47" s="1" t="s">
        <v>50</v>
      </c>
      <c r="C47" s="6"/>
      <c r="D47" s="39">
        <v>0</v>
      </c>
      <c r="E47" s="39">
        <v>0</v>
      </c>
    </row>
    <row r="48" spans="1:7">
      <c r="A48" s="6">
        <v>2</v>
      </c>
      <c r="B48" s="1" t="s">
        <v>51</v>
      </c>
      <c r="C48" s="6"/>
      <c r="D48" s="39">
        <v>0</v>
      </c>
      <c r="E48" s="39">
        <v>0</v>
      </c>
    </row>
    <row r="49" spans="1:5">
      <c r="A49" s="6"/>
      <c r="B49" s="7" t="s">
        <v>52</v>
      </c>
      <c r="C49" s="6"/>
      <c r="D49" s="39">
        <v>0</v>
      </c>
      <c r="E49" s="39">
        <v>0</v>
      </c>
    </row>
    <row r="50" spans="1:5">
      <c r="A50" s="6"/>
      <c r="B50" s="7" t="s">
        <v>53</v>
      </c>
      <c r="C50" s="6"/>
      <c r="D50" s="39">
        <v>0</v>
      </c>
      <c r="E50" s="39">
        <v>0</v>
      </c>
    </row>
    <row r="51" spans="1:5">
      <c r="A51" s="6"/>
      <c r="B51" s="7" t="s">
        <v>54</v>
      </c>
      <c r="C51" s="6"/>
      <c r="D51" s="39">
        <v>0</v>
      </c>
      <c r="E51" s="39">
        <v>0</v>
      </c>
    </row>
    <row r="52" spans="1:5">
      <c r="A52" s="6"/>
      <c r="B52" s="1" t="s">
        <v>11</v>
      </c>
      <c r="C52" s="6"/>
      <c r="D52" s="39">
        <v>0</v>
      </c>
      <c r="E52" s="39">
        <v>0</v>
      </c>
    </row>
    <row r="53" spans="1:5">
      <c r="A53" s="6">
        <v>3</v>
      </c>
      <c r="B53" s="1" t="s">
        <v>55</v>
      </c>
      <c r="C53" s="6"/>
      <c r="D53" s="39">
        <v>0</v>
      </c>
      <c r="E53" s="39">
        <v>0</v>
      </c>
    </row>
    <row r="54" spans="1:5">
      <c r="A54" s="6"/>
      <c r="B54" s="7" t="s">
        <v>56</v>
      </c>
      <c r="C54" s="6"/>
      <c r="D54" s="39">
        <v>78106398</v>
      </c>
      <c r="E54" s="39">
        <v>48826523</v>
      </c>
    </row>
    <row r="55" spans="1:5">
      <c r="A55" s="6"/>
      <c r="B55" s="7" t="s">
        <v>57</v>
      </c>
      <c r="C55" s="6"/>
      <c r="D55" s="39">
        <v>217285</v>
      </c>
      <c r="E55" s="39">
        <v>168431</v>
      </c>
    </row>
    <row r="56" spans="1:5">
      <c r="A56" s="6"/>
      <c r="B56" s="7" t="s">
        <v>58</v>
      </c>
      <c r="C56" s="6"/>
      <c r="D56" s="39">
        <v>7373629</v>
      </c>
      <c r="E56" s="39">
        <v>3410480</v>
      </c>
    </row>
    <row r="57" spans="1:5">
      <c r="A57" s="6"/>
      <c r="B57" s="7" t="s">
        <v>59</v>
      </c>
      <c r="C57" s="6"/>
      <c r="D57" s="39">
        <v>33341822</v>
      </c>
      <c r="E57" s="39">
        <v>6676452</v>
      </c>
    </row>
    <row r="58" spans="1:5">
      <c r="A58" s="6"/>
      <c r="B58" s="7" t="s">
        <v>60</v>
      </c>
      <c r="C58" s="6"/>
      <c r="D58" s="39"/>
      <c r="E58" s="39"/>
    </row>
    <row r="59" spans="1:5">
      <c r="A59" s="6"/>
      <c r="B59" s="1" t="s">
        <v>17</v>
      </c>
      <c r="C59" s="6"/>
      <c r="D59" s="40">
        <f>D54+D55+D56+D57+D58</f>
        <v>119039134</v>
      </c>
      <c r="E59" s="40">
        <f>E54+E55+E56+E57+E58</f>
        <v>59081886</v>
      </c>
    </row>
    <row r="60" spans="1:5">
      <c r="A60" s="6">
        <v>4</v>
      </c>
      <c r="B60" s="1" t="s">
        <v>61</v>
      </c>
      <c r="C60" s="6"/>
      <c r="D60" s="39"/>
      <c r="E60" s="39">
        <v>0</v>
      </c>
    </row>
    <row r="61" spans="1:5">
      <c r="A61" s="6">
        <v>5</v>
      </c>
      <c r="B61" s="1" t="s">
        <v>62</v>
      </c>
      <c r="C61" s="6"/>
      <c r="D61" s="39">
        <v>0</v>
      </c>
      <c r="E61" s="39">
        <v>0</v>
      </c>
    </row>
    <row r="62" spans="1:5">
      <c r="A62" s="6"/>
      <c r="B62" s="6"/>
      <c r="C62" s="6"/>
      <c r="D62" s="39"/>
      <c r="E62" s="39"/>
    </row>
    <row r="63" spans="1:5">
      <c r="A63" s="56"/>
      <c r="B63" s="57" t="s">
        <v>63</v>
      </c>
      <c r="C63" s="56"/>
      <c r="D63" s="58">
        <f>D46+D59+D60+D61</f>
        <v>119039134</v>
      </c>
      <c r="E63" s="58">
        <f>E46+E59+E60+E61</f>
        <v>59081886</v>
      </c>
    </row>
    <row r="64" spans="1:5">
      <c r="A64" s="6" t="s">
        <v>30</v>
      </c>
      <c r="B64" s="1" t="s">
        <v>64</v>
      </c>
      <c r="C64" s="6"/>
      <c r="D64" s="39"/>
      <c r="E64" s="39"/>
    </row>
    <row r="65" spans="1:5">
      <c r="A65" s="6">
        <v>1</v>
      </c>
      <c r="B65" s="6" t="s">
        <v>65</v>
      </c>
      <c r="C65" s="6"/>
      <c r="D65" s="39"/>
      <c r="E65" s="39"/>
    </row>
    <row r="66" spans="1:5">
      <c r="A66" s="6"/>
      <c r="B66" s="6" t="s">
        <v>98</v>
      </c>
      <c r="C66" s="6"/>
      <c r="D66" s="39">
        <v>3467407</v>
      </c>
      <c r="E66" s="39">
        <v>0</v>
      </c>
    </row>
    <row r="67" spans="1:5">
      <c r="A67" s="6"/>
      <c r="B67" s="6" t="s">
        <v>66</v>
      </c>
      <c r="C67" s="6"/>
      <c r="D67" s="39">
        <v>0</v>
      </c>
      <c r="E67" s="39">
        <v>0</v>
      </c>
    </row>
    <row r="68" spans="1:5">
      <c r="A68" s="6"/>
      <c r="B68" s="1" t="s">
        <v>33</v>
      </c>
      <c r="C68" s="6"/>
      <c r="D68" s="40">
        <f>D66+D67</f>
        <v>3467407</v>
      </c>
      <c r="E68" s="40">
        <f>E66+E67</f>
        <v>0</v>
      </c>
    </row>
    <row r="69" spans="1:5">
      <c r="A69" s="6">
        <v>2</v>
      </c>
      <c r="B69" s="6" t="s">
        <v>67</v>
      </c>
      <c r="C69" s="6"/>
      <c r="D69" s="39"/>
      <c r="E69" s="39"/>
    </row>
    <row r="70" spans="1:5">
      <c r="A70" s="6">
        <v>3</v>
      </c>
      <c r="B70" s="6" t="s">
        <v>68</v>
      </c>
      <c r="C70" s="6"/>
      <c r="D70" s="39"/>
      <c r="E70" s="39"/>
    </row>
    <row r="71" spans="1:5">
      <c r="A71" s="6">
        <v>4</v>
      </c>
      <c r="B71" s="6" t="s">
        <v>61</v>
      </c>
      <c r="C71" s="6"/>
      <c r="D71" s="39"/>
      <c r="E71" s="39"/>
    </row>
    <row r="72" spans="1:5">
      <c r="A72" s="6"/>
      <c r="B72" s="1" t="s">
        <v>136</v>
      </c>
      <c r="C72" s="6"/>
      <c r="D72" s="40">
        <f>D68+D69+D70+D71</f>
        <v>3467407</v>
      </c>
      <c r="E72" s="40">
        <f>E68+E69+E70+E71</f>
        <v>0</v>
      </c>
    </row>
    <row r="73" spans="1:5">
      <c r="A73" s="56"/>
      <c r="B73" s="57" t="s">
        <v>69</v>
      </c>
      <c r="C73" s="56"/>
      <c r="D73" s="58">
        <f>D63+D72</f>
        <v>122506541</v>
      </c>
      <c r="E73" s="58">
        <f>E63+E72</f>
        <v>59081886</v>
      </c>
    </row>
    <row r="74" spans="1:5">
      <c r="A74" s="6" t="s">
        <v>71</v>
      </c>
      <c r="B74" s="1" t="s">
        <v>70</v>
      </c>
      <c r="C74" s="6"/>
      <c r="D74" s="39"/>
      <c r="E74" s="39"/>
    </row>
    <row r="75" spans="1:5">
      <c r="A75" s="6">
        <v>1</v>
      </c>
      <c r="B75" s="22" t="s">
        <v>72</v>
      </c>
      <c r="C75" s="6"/>
      <c r="D75" s="39"/>
      <c r="E75" s="39"/>
    </row>
    <row r="76" spans="1:5">
      <c r="A76" s="6">
        <v>2</v>
      </c>
      <c r="B76" s="22" t="s">
        <v>73</v>
      </c>
      <c r="C76" s="6"/>
      <c r="D76" s="39"/>
      <c r="E76" s="39"/>
    </row>
    <row r="77" spans="1:5">
      <c r="A77" s="6">
        <v>3</v>
      </c>
      <c r="B77" s="9" t="s">
        <v>74</v>
      </c>
      <c r="C77" s="6"/>
      <c r="D77" s="39">
        <v>20100000</v>
      </c>
      <c r="E77" s="39">
        <v>100000</v>
      </c>
    </row>
    <row r="78" spans="1:5">
      <c r="A78" s="6">
        <v>4</v>
      </c>
      <c r="B78" s="9" t="s">
        <v>75</v>
      </c>
      <c r="C78" s="6"/>
      <c r="D78" s="39"/>
      <c r="E78" s="39"/>
    </row>
    <row r="79" spans="1:5">
      <c r="A79" s="6">
        <v>5</v>
      </c>
      <c r="B79" s="9" t="s">
        <v>76</v>
      </c>
      <c r="C79" s="6"/>
      <c r="D79" s="39"/>
      <c r="E79" s="39"/>
    </row>
    <row r="80" spans="1:5">
      <c r="A80" s="6">
        <v>6</v>
      </c>
      <c r="B80" s="9" t="s">
        <v>77</v>
      </c>
      <c r="C80" s="6"/>
      <c r="D80" s="39"/>
      <c r="E80" s="39"/>
    </row>
    <row r="81" spans="1:5">
      <c r="A81" s="6">
        <v>7</v>
      </c>
      <c r="B81" s="9" t="s">
        <v>78</v>
      </c>
      <c r="C81" s="6"/>
      <c r="D81" s="39">
        <v>1050000</v>
      </c>
      <c r="E81" s="39">
        <v>0</v>
      </c>
    </row>
    <row r="82" spans="1:5">
      <c r="A82" s="6">
        <v>8</v>
      </c>
      <c r="B82" s="9" t="s">
        <v>79</v>
      </c>
      <c r="C82" s="6"/>
      <c r="D82" s="39">
        <v>3843480</v>
      </c>
      <c r="E82" s="39">
        <v>997578</v>
      </c>
    </row>
    <row r="83" spans="1:5">
      <c r="A83" s="6">
        <v>9</v>
      </c>
      <c r="B83" s="9" t="s">
        <v>80</v>
      </c>
      <c r="C83" s="6"/>
      <c r="D83" s="39">
        <v>0</v>
      </c>
      <c r="E83" s="39">
        <v>2793192</v>
      </c>
    </row>
    <row r="84" spans="1:5">
      <c r="A84" s="6">
        <v>10</v>
      </c>
      <c r="B84" s="9" t="s">
        <v>81</v>
      </c>
      <c r="C84" s="6"/>
      <c r="D84" s="39">
        <v>47788474</v>
      </c>
      <c r="E84" s="39">
        <v>21102710</v>
      </c>
    </row>
    <row r="85" spans="1:5">
      <c r="A85" s="57"/>
      <c r="B85" s="57" t="s">
        <v>82</v>
      </c>
      <c r="C85" s="57"/>
      <c r="D85" s="58">
        <f>D75+D76+D77+D78+D79+D80+D81+D82+D83+D84</f>
        <v>72781954</v>
      </c>
      <c r="E85" s="58">
        <f>E75+E76+E77+E78+E79+E80+E81+E82+E83+E84</f>
        <v>24993480</v>
      </c>
    </row>
    <row r="86" spans="1:5" ht="12.75" customHeight="1">
      <c r="A86" s="6"/>
      <c r="B86" s="1"/>
      <c r="C86" s="6"/>
      <c r="D86" s="39"/>
      <c r="E86" s="39"/>
    </row>
    <row r="87" spans="1:5">
      <c r="A87" s="57"/>
      <c r="B87" s="57" t="s">
        <v>83</v>
      </c>
      <c r="C87" s="57"/>
      <c r="D87" s="58">
        <f>D73+D85</f>
        <v>195288495</v>
      </c>
      <c r="E87" s="58">
        <f>E73+E85</f>
        <v>84075366</v>
      </c>
    </row>
    <row r="88" spans="1:5">
      <c r="D88" s="41"/>
      <c r="E88" s="41"/>
    </row>
    <row r="89" spans="1:5">
      <c r="D89" s="41"/>
      <c r="E89" s="41"/>
    </row>
    <row r="90" spans="1:5">
      <c r="D90" s="41"/>
      <c r="E90" s="41"/>
    </row>
    <row r="91" spans="1:5">
      <c r="D91" s="41"/>
      <c r="E91" s="28" t="s">
        <v>172</v>
      </c>
    </row>
    <row r="92" spans="1:5" ht="15.75">
      <c r="B92" s="21" t="s">
        <v>84</v>
      </c>
      <c r="D92" s="41"/>
      <c r="E92" s="41"/>
    </row>
    <row r="93" spans="1:5" ht="15.75" thickBot="1">
      <c r="A93" s="2"/>
      <c r="B93" s="2"/>
      <c r="C93" s="2"/>
      <c r="D93" s="44"/>
      <c r="E93" s="44"/>
    </row>
    <row r="94" spans="1:5" ht="27" thickBot="1">
      <c r="A94" s="25" t="s">
        <v>110</v>
      </c>
      <c r="B94" s="26" t="s">
        <v>100</v>
      </c>
      <c r="C94" s="27" t="s">
        <v>2</v>
      </c>
      <c r="D94" s="45" t="s">
        <v>3</v>
      </c>
      <c r="E94" s="46" t="s">
        <v>4</v>
      </c>
    </row>
    <row r="95" spans="1:5">
      <c r="A95" s="23">
        <v>1</v>
      </c>
      <c r="B95" s="67" t="s">
        <v>85</v>
      </c>
      <c r="C95" s="68">
        <v>11</v>
      </c>
      <c r="D95" s="69">
        <v>4610352</v>
      </c>
      <c r="E95" s="70">
        <v>417000</v>
      </c>
    </row>
    <row r="96" spans="1:5">
      <c r="A96" s="6">
        <v>2</v>
      </c>
      <c r="B96" s="22" t="s">
        <v>86</v>
      </c>
      <c r="C96" s="6"/>
      <c r="D96" s="60">
        <v>177980784</v>
      </c>
      <c r="E96" s="39">
        <v>210650179</v>
      </c>
    </row>
    <row r="97" spans="1:5">
      <c r="A97" s="6">
        <v>3</v>
      </c>
      <c r="B97" s="22" t="s">
        <v>87</v>
      </c>
      <c r="C97" s="6"/>
      <c r="D97" s="60">
        <v>0</v>
      </c>
      <c r="E97" s="39">
        <v>0</v>
      </c>
    </row>
    <row r="98" spans="1:5">
      <c r="A98" s="6">
        <v>4</v>
      </c>
      <c r="B98" s="15" t="s">
        <v>88</v>
      </c>
      <c r="C98" s="6">
        <v>11</v>
      </c>
      <c r="D98" s="60">
        <v>-113705316</v>
      </c>
      <c r="E98" s="39">
        <v>-170688031</v>
      </c>
    </row>
    <row r="99" spans="1:5">
      <c r="A99" s="6">
        <v>5</v>
      </c>
      <c r="B99" s="15" t="s">
        <v>89</v>
      </c>
      <c r="C99" s="6">
        <v>11</v>
      </c>
      <c r="D99" s="60">
        <f>D100+D101</f>
        <v>-12480915</v>
      </c>
      <c r="E99" s="39">
        <f>E100+E101</f>
        <v>-8202178</v>
      </c>
    </row>
    <row r="100" spans="1:5">
      <c r="A100" s="6"/>
      <c r="B100" s="15" t="s">
        <v>138</v>
      </c>
      <c r="C100" s="6"/>
      <c r="D100" s="60">
        <v>-10961000</v>
      </c>
      <c r="E100" s="39">
        <v>-7086860</v>
      </c>
    </row>
    <row r="101" spans="1:5">
      <c r="A101" s="6"/>
      <c r="B101" s="15" t="s">
        <v>102</v>
      </c>
      <c r="C101" s="6"/>
      <c r="D101" s="60">
        <v>-1519915</v>
      </c>
      <c r="E101" s="39">
        <v>-1115318</v>
      </c>
    </row>
    <row r="102" spans="1:5">
      <c r="A102" s="6">
        <v>6</v>
      </c>
      <c r="B102" s="15" t="s">
        <v>90</v>
      </c>
      <c r="C102" s="6"/>
      <c r="D102" s="60">
        <v>-2017922</v>
      </c>
      <c r="E102" s="39">
        <v>-1175280</v>
      </c>
    </row>
    <row r="103" spans="1:5">
      <c r="A103" s="6">
        <v>7</v>
      </c>
      <c r="B103" s="15" t="s">
        <v>101</v>
      </c>
      <c r="C103" s="6"/>
      <c r="D103" s="60">
        <v>-1250503</v>
      </c>
      <c r="E103" s="39">
        <v>-7468532</v>
      </c>
    </row>
    <row r="104" spans="1:5">
      <c r="A104" s="6"/>
      <c r="B104" s="59" t="s">
        <v>137</v>
      </c>
      <c r="C104" s="6"/>
      <c r="D104" s="40">
        <f>D98+D99+D102+D103</f>
        <v>-129454656</v>
      </c>
      <c r="E104" s="40">
        <f>E98+E99+E102+E103</f>
        <v>-187534021</v>
      </c>
    </row>
    <row r="105" spans="1:5">
      <c r="A105" s="6"/>
      <c r="B105" s="15"/>
      <c r="C105" s="6"/>
      <c r="D105" s="39"/>
      <c r="E105" s="39"/>
    </row>
    <row r="106" spans="1:5" ht="15.75" thickBot="1">
      <c r="A106" s="63">
        <v>9</v>
      </c>
      <c r="B106" s="62" t="s">
        <v>109</v>
      </c>
      <c r="C106" s="62"/>
      <c r="D106" s="61">
        <f>D95+D96+D104</f>
        <v>53136480</v>
      </c>
      <c r="E106" s="61">
        <f>E95+E96+E104</f>
        <v>23533158</v>
      </c>
    </row>
    <row r="107" spans="1:5" ht="15.75" thickTop="1">
      <c r="A107" s="23"/>
      <c r="B107" s="24"/>
      <c r="C107" s="23"/>
      <c r="D107" s="47"/>
      <c r="E107" s="47"/>
    </row>
    <row r="108" spans="1:5">
      <c r="A108" s="6">
        <v>10</v>
      </c>
      <c r="B108" s="22" t="s">
        <v>106</v>
      </c>
      <c r="C108" s="6"/>
      <c r="D108" s="39">
        <v>0</v>
      </c>
      <c r="E108" s="39"/>
    </row>
    <row r="109" spans="1:5">
      <c r="A109" s="6">
        <v>11</v>
      </c>
      <c r="B109" s="15" t="s">
        <v>107</v>
      </c>
      <c r="C109" s="6"/>
      <c r="D109" s="39">
        <v>0</v>
      </c>
      <c r="E109" s="39"/>
    </row>
    <row r="110" spans="1:5">
      <c r="A110" s="6">
        <v>12</v>
      </c>
      <c r="B110" s="15" t="s">
        <v>91</v>
      </c>
      <c r="C110" s="6"/>
      <c r="D110" s="39">
        <v>0</v>
      </c>
      <c r="E110" s="39"/>
    </row>
    <row r="111" spans="1:5">
      <c r="A111" s="6"/>
      <c r="B111" s="15" t="s">
        <v>105</v>
      </c>
      <c r="C111" s="6"/>
      <c r="D111" s="39">
        <v>0</v>
      </c>
      <c r="E111" s="39"/>
    </row>
    <row r="112" spans="1:5">
      <c r="A112" s="6"/>
      <c r="B112" s="15" t="s">
        <v>108</v>
      </c>
      <c r="C112" s="6"/>
      <c r="D112" s="39">
        <v>-63945</v>
      </c>
      <c r="E112" s="39">
        <v>2999</v>
      </c>
    </row>
    <row r="113" spans="1:5">
      <c r="A113" s="6"/>
      <c r="B113" s="15" t="s">
        <v>92</v>
      </c>
      <c r="C113" s="6"/>
      <c r="D113" s="39">
        <v>54422</v>
      </c>
      <c r="E113" s="39">
        <v>705</v>
      </c>
    </row>
    <row r="114" spans="1:5">
      <c r="A114" s="6"/>
      <c r="B114" s="15" t="s">
        <v>103</v>
      </c>
      <c r="C114" s="6"/>
      <c r="D114" s="39">
        <v>0</v>
      </c>
      <c r="E114" s="39"/>
    </row>
    <row r="115" spans="1:5">
      <c r="A115" s="6">
        <v>13</v>
      </c>
      <c r="B115" s="15" t="s">
        <v>104</v>
      </c>
      <c r="C115" s="6"/>
      <c r="D115" s="39">
        <v>-9523</v>
      </c>
      <c r="E115" s="39">
        <v>3704</v>
      </c>
    </row>
    <row r="116" spans="1:5">
      <c r="A116" s="6"/>
      <c r="B116" s="9"/>
      <c r="C116" s="6"/>
      <c r="D116" s="39"/>
      <c r="E116" s="39"/>
    </row>
    <row r="117" spans="1:5" ht="15.75" thickBot="1">
      <c r="A117" s="65">
        <v>14</v>
      </c>
      <c r="B117" s="65" t="s">
        <v>93</v>
      </c>
      <c r="C117" s="65"/>
      <c r="D117" s="66">
        <f>D106+D115</f>
        <v>53126957</v>
      </c>
      <c r="E117" s="66">
        <f>E106+E115</f>
        <v>23536862</v>
      </c>
    </row>
    <row r="118" spans="1:5" ht="15.75" thickTop="1">
      <c r="A118" s="23"/>
      <c r="B118" s="64"/>
      <c r="C118" s="23"/>
      <c r="D118" s="47"/>
      <c r="E118" s="47"/>
    </row>
    <row r="119" spans="1:5">
      <c r="A119" s="6">
        <v>15</v>
      </c>
      <c r="B119" s="1" t="s">
        <v>94</v>
      </c>
      <c r="C119" s="6"/>
      <c r="D119" s="39">
        <v>5338483</v>
      </c>
      <c r="E119" s="39">
        <v>2434152</v>
      </c>
    </row>
    <row r="120" spans="1:5">
      <c r="A120" s="6"/>
      <c r="B120" s="1"/>
      <c r="C120" s="6"/>
      <c r="D120" s="39"/>
      <c r="E120" s="39"/>
    </row>
    <row r="121" spans="1:5" ht="15.75" thickBot="1">
      <c r="A121" s="85">
        <v>16</v>
      </c>
      <c r="B121" s="85" t="s">
        <v>95</v>
      </c>
      <c r="C121" s="85"/>
      <c r="D121" s="61">
        <f>D117-D119</f>
        <v>47788474</v>
      </c>
      <c r="E121" s="61">
        <f>E117-E119</f>
        <v>21102710</v>
      </c>
    </row>
    <row r="122" spans="1:5" ht="15.75" thickTop="1">
      <c r="A122" s="23"/>
      <c r="B122" s="64"/>
      <c r="C122" s="23"/>
      <c r="D122" s="47"/>
      <c r="E122" s="47"/>
    </row>
    <row r="123" spans="1:5">
      <c r="A123" s="6">
        <v>17</v>
      </c>
      <c r="B123" s="1" t="s">
        <v>96</v>
      </c>
      <c r="C123" s="6"/>
      <c r="D123" s="39">
        <v>0</v>
      </c>
      <c r="E123" s="39">
        <v>0</v>
      </c>
    </row>
    <row r="124" spans="1:5">
      <c r="D124" s="48"/>
      <c r="E124" s="48"/>
    </row>
    <row r="125" spans="1:5">
      <c r="D125" s="48"/>
      <c r="E125" s="48"/>
    </row>
    <row r="126" spans="1:5">
      <c r="D126" s="48"/>
      <c r="E126" s="48"/>
    </row>
    <row r="127" spans="1:5">
      <c r="D127" s="48"/>
      <c r="E127" s="48"/>
    </row>
    <row r="128" spans="1:5">
      <c r="D128" s="48"/>
      <c r="E128" s="48"/>
    </row>
    <row r="129" spans="1:5">
      <c r="D129" s="48"/>
      <c r="E129" s="48"/>
    </row>
    <row r="130" spans="1:5">
      <c r="D130" s="48"/>
      <c r="E130" s="48"/>
    </row>
    <row r="131" spans="1:5">
      <c r="D131" s="48"/>
      <c r="E131" s="48"/>
    </row>
    <row r="132" spans="1:5">
      <c r="D132" s="48"/>
      <c r="E132" s="48"/>
    </row>
    <row r="133" spans="1:5">
      <c r="D133" s="48"/>
      <c r="E133" s="48"/>
    </row>
    <row r="134" spans="1:5">
      <c r="D134" s="48"/>
      <c r="E134" s="48"/>
    </row>
    <row r="135" spans="1:5">
      <c r="D135" s="48"/>
      <c r="E135" s="48"/>
    </row>
    <row r="136" spans="1:5" ht="15.75">
      <c r="B136" s="21" t="s">
        <v>111</v>
      </c>
      <c r="D136" s="48"/>
      <c r="E136" s="28" t="s">
        <v>172</v>
      </c>
    </row>
    <row r="137" spans="1:5" ht="16.5" thickBot="1">
      <c r="B137" s="21"/>
      <c r="D137" s="48"/>
      <c r="E137" s="48"/>
    </row>
    <row r="138" spans="1:5" ht="27" thickBot="1">
      <c r="A138" s="25" t="s">
        <v>169</v>
      </c>
      <c r="B138" s="26" t="s">
        <v>112</v>
      </c>
      <c r="C138" s="27" t="s">
        <v>2</v>
      </c>
      <c r="D138" s="45" t="s">
        <v>3</v>
      </c>
      <c r="E138" s="46" t="s">
        <v>4</v>
      </c>
    </row>
    <row r="139" spans="1:5">
      <c r="A139" s="75"/>
      <c r="B139" s="23"/>
      <c r="C139" s="23"/>
      <c r="D139" s="30"/>
      <c r="E139" s="32"/>
    </row>
    <row r="140" spans="1:5">
      <c r="A140" s="72"/>
      <c r="B140" s="6" t="s">
        <v>139</v>
      </c>
      <c r="C140" s="6"/>
      <c r="D140" s="29"/>
      <c r="E140" s="33"/>
    </row>
    <row r="141" spans="1:5">
      <c r="A141" s="72"/>
      <c r="B141" s="6" t="s">
        <v>140</v>
      </c>
      <c r="C141" s="6"/>
      <c r="D141" s="29">
        <v>53126957</v>
      </c>
      <c r="E141" s="33">
        <v>23536662</v>
      </c>
    </row>
    <row r="142" spans="1:5">
      <c r="A142" s="72"/>
      <c r="B142" s="6" t="s">
        <v>141</v>
      </c>
      <c r="C142" s="6"/>
      <c r="D142" s="29"/>
      <c r="E142" s="33"/>
    </row>
    <row r="143" spans="1:5">
      <c r="A143" s="72"/>
      <c r="B143" s="9" t="s">
        <v>142</v>
      </c>
      <c r="C143" s="6"/>
      <c r="D143" s="29">
        <v>2017922</v>
      </c>
      <c r="E143" s="33">
        <v>1175280</v>
      </c>
    </row>
    <row r="144" spans="1:5">
      <c r="A144" s="72"/>
      <c r="B144" s="9" t="s">
        <v>143</v>
      </c>
      <c r="C144" s="6"/>
      <c r="D144" s="29">
        <v>0</v>
      </c>
      <c r="E144" s="33">
        <v>0</v>
      </c>
    </row>
    <row r="145" spans="1:5">
      <c r="A145" s="72"/>
      <c r="B145" s="9" t="s">
        <v>144</v>
      </c>
      <c r="C145" s="6"/>
      <c r="D145" s="29">
        <v>0</v>
      </c>
      <c r="E145" s="33">
        <v>0</v>
      </c>
    </row>
    <row r="146" spans="1:5">
      <c r="A146" s="72"/>
      <c r="B146" s="9" t="s">
        <v>145</v>
      </c>
      <c r="C146" s="6"/>
      <c r="D146" s="29">
        <v>63945</v>
      </c>
      <c r="E146" s="33">
        <v>-2999</v>
      </c>
    </row>
    <row r="147" spans="1:5">
      <c r="A147" s="72"/>
      <c r="B147" s="9" t="s">
        <v>149</v>
      </c>
      <c r="C147" s="6"/>
      <c r="D147" s="29">
        <v>-76985303</v>
      </c>
      <c r="E147" s="33">
        <v>-60828331</v>
      </c>
    </row>
    <row r="148" spans="1:5">
      <c r="A148" s="72"/>
      <c r="B148" s="9" t="s">
        <v>146</v>
      </c>
      <c r="C148" s="6"/>
      <c r="D148" s="29">
        <v>-4295232</v>
      </c>
      <c r="E148" s="33">
        <v>1288663</v>
      </c>
    </row>
    <row r="149" spans="1:5">
      <c r="A149" s="72"/>
      <c r="B149" s="9" t="s">
        <v>147</v>
      </c>
      <c r="C149" s="6"/>
      <c r="D149" s="29">
        <v>59957248</v>
      </c>
      <c r="E149" s="33">
        <v>9631730</v>
      </c>
    </row>
    <row r="150" spans="1:5">
      <c r="A150" s="72"/>
      <c r="B150" s="9" t="s">
        <v>148</v>
      </c>
      <c r="C150" s="6"/>
      <c r="D150" s="29">
        <v>0</v>
      </c>
      <c r="E150" s="33"/>
    </row>
    <row r="151" spans="1:5" ht="15.75" thickBot="1">
      <c r="A151" s="73"/>
      <c r="B151" s="65" t="s">
        <v>150</v>
      </c>
      <c r="C151" s="63"/>
      <c r="D151" s="79">
        <f>D141+D143+D146+D147+D148+D149</f>
        <v>33885537</v>
      </c>
      <c r="E151" s="79">
        <f>E141+E143+E146+E147+E148+E149</f>
        <v>-25198995</v>
      </c>
    </row>
    <row r="152" spans="1:5" ht="15.75" thickTop="1">
      <c r="A152" s="75"/>
      <c r="B152" s="23" t="s">
        <v>151</v>
      </c>
      <c r="C152" s="23"/>
      <c r="D152" s="30">
        <v>-63945</v>
      </c>
      <c r="E152" s="32">
        <v>2999</v>
      </c>
    </row>
    <row r="153" spans="1:5">
      <c r="A153" s="72"/>
      <c r="B153" s="6" t="s">
        <v>152</v>
      </c>
      <c r="C153" s="6"/>
      <c r="D153" s="29">
        <v>-5338483</v>
      </c>
      <c r="E153" s="33">
        <v>-2434152</v>
      </c>
    </row>
    <row r="154" spans="1:5" ht="15.75" thickBot="1">
      <c r="A154" s="73"/>
      <c r="B154" s="65" t="s">
        <v>153</v>
      </c>
      <c r="C154" s="63"/>
      <c r="D154" s="79">
        <f>D151+D152+D153</f>
        <v>28483109</v>
      </c>
      <c r="E154" s="79">
        <f>E151+E152+E153</f>
        <v>-27630148</v>
      </c>
    </row>
    <row r="155" spans="1:5" ht="15.75" thickTop="1">
      <c r="A155" s="75"/>
      <c r="B155" s="23"/>
      <c r="C155" s="23"/>
      <c r="D155" s="30"/>
      <c r="E155" s="32"/>
    </row>
    <row r="156" spans="1:5" ht="15.75" thickBot="1">
      <c r="A156" s="73"/>
      <c r="B156" s="65" t="s">
        <v>154</v>
      </c>
      <c r="C156" s="6"/>
      <c r="D156" s="29"/>
      <c r="E156" s="33"/>
    </row>
    <row r="157" spans="1:5" ht="15.75" thickTop="1">
      <c r="A157" s="75"/>
      <c r="B157" s="23" t="s">
        <v>155</v>
      </c>
      <c r="C157" s="23"/>
      <c r="D157" s="30"/>
      <c r="E157" s="32"/>
    </row>
    <row r="158" spans="1:5">
      <c r="A158" s="72"/>
      <c r="B158" s="6" t="s">
        <v>156</v>
      </c>
      <c r="C158" s="6"/>
      <c r="D158" s="29">
        <v>-34014436</v>
      </c>
      <c r="E158" s="33">
        <v>-4379304</v>
      </c>
    </row>
    <row r="159" spans="1:5">
      <c r="A159" s="72"/>
      <c r="B159" s="6" t="s">
        <v>157</v>
      </c>
      <c r="C159" s="6"/>
      <c r="D159" s="29"/>
      <c r="E159" s="33"/>
    </row>
    <row r="160" spans="1:5">
      <c r="A160" s="72"/>
      <c r="B160" s="6" t="s">
        <v>158</v>
      </c>
      <c r="C160" s="6"/>
      <c r="D160" s="29"/>
      <c r="E160" s="33"/>
    </row>
    <row r="161" spans="1:5">
      <c r="A161" s="72"/>
      <c r="B161" s="6" t="s">
        <v>159</v>
      </c>
      <c r="C161" s="6"/>
      <c r="D161" s="29"/>
      <c r="E161" s="33"/>
    </row>
    <row r="162" spans="1:5" ht="15.75" thickBot="1">
      <c r="A162" s="73"/>
      <c r="B162" s="65" t="s">
        <v>160</v>
      </c>
      <c r="C162" s="63"/>
      <c r="D162" s="79">
        <f>SUM(D158:D161)</f>
        <v>-34014436</v>
      </c>
      <c r="E162" s="81">
        <f>SUM(E158:E161)</f>
        <v>-4379304</v>
      </c>
    </row>
    <row r="163" spans="1:5" ht="15.75" thickTop="1">
      <c r="A163" s="75"/>
      <c r="B163" s="23"/>
      <c r="C163" s="23"/>
      <c r="D163" s="30"/>
      <c r="E163" s="32"/>
    </row>
    <row r="164" spans="1:5">
      <c r="A164" s="72"/>
      <c r="B164" s="6" t="s">
        <v>161</v>
      </c>
      <c r="C164" s="6"/>
      <c r="D164" s="29"/>
      <c r="E164" s="33"/>
    </row>
    <row r="165" spans="1:5">
      <c r="A165" s="72"/>
      <c r="B165" s="6" t="s">
        <v>162</v>
      </c>
      <c r="C165" s="6"/>
      <c r="D165" s="29"/>
      <c r="E165" s="33"/>
    </row>
    <row r="166" spans="1:5">
      <c r="A166" s="72"/>
      <c r="B166" s="6" t="s">
        <v>163</v>
      </c>
      <c r="C166" s="6"/>
      <c r="D166" s="29">
        <v>3467407</v>
      </c>
      <c r="E166" s="33">
        <v>0</v>
      </c>
    </row>
    <row r="167" spans="1:5">
      <c r="A167" s="72"/>
      <c r="B167" s="6" t="s">
        <v>164</v>
      </c>
      <c r="C167" s="6"/>
      <c r="D167" s="29"/>
      <c r="E167" s="33"/>
    </row>
    <row r="168" spans="1:5">
      <c r="A168" s="72"/>
      <c r="B168" s="6" t="s">
        <v>165</v>
      </c>
      <c r="C168" s="6"/>
      <c r="D168" s="29"/>
      <c r="E168" s="33"/>
    </row>
    <row r="169" spans="1:5" ht="15.75" thickBot="1">
      <c r="A169" s="73"/>
      <c r="B169" s="65" t="s">
        <v>166</v>
      </c>
      <c r="C169" s="63"/>
      <c r="D169" s="71">
        <f>SUM(D166:D168)</f>
        <v>3467407</v>
      </c>
      <c r="E169" s="74">
        <v>0</v>
      </c>
    </row>
    <row r="170" spans="1:5" ht="15.75" thickTop="1">
      <c r="A170" s="75"/>
      <c r="B170" s="64"/>
      <c r="C170" s="23"/>
      <c r="D170" s="30"/>
      <c r="E170" s="32"/>
    </row>
    <row r="171" spans="1:5" ht="15.75" thickBot="1">
      <c r="A171" s="73"/>
      <c r="B171" s="65" t="s">
        <v>167</v>
      </c>
      <c r="C171" s="63"/>
      <c r="D171" s="79">
        <v>-2063920</v>
      </c>
      <c r="E171" s="81">
        <v>-32009252</v>
      </c>
    </row>
    <row r="172" spans="1:5" ht="15.75" thickTop="1">
      <c r="A172" s="75"/>
      <c r="B172" s="64"/>
      <c r="C172" s="23"/>
      <c r="D172" s="30"/>
      <c r="E172" s="32"/>
    </row>
    <row r="173" spans="1:5">
      <c r="A173" s="72"/>
      <c r="B173" s="1" t="s">
        <v>168</v>
      </c>
      <c r="C173" s="6"/>
      <c r="D173" s="80">
        <v>5973459</v>
      </c>
      <c r="E173" s="82">
        <v>37982711</v>
      </c>
    </row>
    <row r="174" spans="1:5" ht="15.75" thickBot="1">
      <c r="A174" s="76"/>
      <c r="B174" s="77" t="s">
        <v>168</v>
      </c>
      <c r="C174" s="78"/>
      <c r="D174" s="83">
        <v>3909539</v>
      </c>
      <c r="E174" s="84">
        <v>5973459</v>
      </c>
    </row>
    <row r="177" spans="2:7" ht="15.75">
      <c r="B177" s="21"/>
    </row>
    <row r="180" spans="2:7">
      <c r="E180" s="28" t="s">
        <v>172</v>
      </c>
    </row>
    <row r="181" spans="2:7" ht="15.75">
      <c r="B181" s="21" t="s">
        <v>134</v>
      </c>
    </row>
    <row r="182" spans="2:7" ht="15.75">
      <c r="B182" s="21" t="s">
        <v>135</v>
      </c>
    </row>
    <row r="183" spans="2:7" ht="15.75">
      <c r="B183" s="21" t="s">
        <v>113</v>
      </c>
      <c r="E183" s="54"/>
    </row>
    <row r="185" spans="2:7" ht="15.75">
      <c r="C185" s="21" t="s">
        <v>114</v>
      </c>
    </row>
    <row r="186" spans="2:7" ht="15.75" thickBot="1"/>
    <row r="187" spans="2:7" ht="45.75" thickBot="1">
      <c r="B187" s="51" t="s">
        <v>115</v>
      </c>
      <c r="C187" s="52" t="s">
        <v>116</v>
      </c>
      <c r="D187" s="52" t="s">
        <v>117</v>
      </c>
      <c r="E187" s="52" t="s">
        <v>118</v>
      </c>
      <c r="F187" s="52" t="s">
        <v>119</v>
      </c>
      <c r="G187" s="53" t="s">
        <v>120</v>
      </c>
    </row>
    <row r="188" spans="2:7">
      <c r="B188" s="31" t="s">
        <v>121</v>
      </c>
      <c r="C188" s="30">
        <v>100000</v>
      </c>
      <c r="D188" s="30">
        <v>0</v>
      </c>
      <c r="E188" s="30">
        <v>997578</v>
      </c>
      <c r="F188" s="30">
        <v>2793192</v>
      </c>
      <c r="G188" s="32">
        <f>C188+D188+E188+F188</f>
        <v>3890770</v>
      </c>
    </row>
    <row r="189" spans="2:7">
      <c r="B189" s="37" t="s">
        <v>122</v>
      </c>
      <c r="C189" s="29"/>
      <c r="D189" s="29"/>
      <c r="E189" s="29"/>
      <c r="F189" s="29"/>
      <c r="G189" s="33">
        <f t="shared" ref="G189:G201" si="0">C189+D189+E189+F189</f>
        <v>0</v>
      </c>
    </row>
    <row r="190" spans="2:7">
      <c r="B190" s="34" t="s">
        <v>123</v>
      </c>
      <c r="C190" s="29">
        <v>100000</v>
      </c>
      <c r="D190" s="29"/>
      <c r="E190" s="29"/>
      <c r="F190" s="29">
        <v>2793192</v>
      </c>
      <c r="G190" s="33">
        <f t="shared" si="0"/>
        <v>2893192</v>
      </c>
    </row>
    <row r="191" spans="2:7">
      <c r="B191" s="37" t="s">
        <v>124</v>
      </c>
      <c r="C191" s="29"/>
      <c r="D191" s="29"/>
      <c r="E191" s="29"/>
      <c r="F191" s="29">
        <v>21102710</v>
      </c>
      <c r="G191" s="33">
        <f t="shared" si="0"/>
        <v>21102710</v>
      </c>
    </row>
    <row r="192" spans="2:7">
      <c r="B192" s="37" t="s">
        <v>125</v>
      </c>
      <c r="C192" s="29"/>
      <c r="D192" s="29"/>
      <c r="E192" s="29"/>
      <c r="F192" s="29"/>
      <c r="G192" s="33">
        <f t="shared" si="0"/>
        <v>0</v>
      </c>
    </row>
    <row r="193" spans="2:7">
      <c r="B193" s="37" t="s">
        <v>126</v>
      </c>
      <c r="C193" s="29"/>
      <c r="D193" s="29"/>
      <c r="E193" s="29">
        <v>2793192</v>
      </c>
      <c r="F193" s="29">
        <v>-2793192</v>
      </c>
      <c r="G193" s="33">
        <v>0</v>
      </c>
    </row>
    <row r="194" spans="2:7">
      <c r="B194" s="37" t="s">
        <v>127</v>
      </c>
      <c r="C194" s="29"/>
      <c r="D194" s="29"/>
      <c r="E194" s="29"/>
      <c r="F194" s="29"/>
      <c r="G194" s="33">
        <f t="shared" si="0"/>
        <v>0</v>
      </c>
    </row>
    <row r="195" spans="2:7">
      <c r="B195" s="34" t="s">
        <v>128</v>
      </c>
      <c r="C195" s="29">
        <v>100000</v>
      </c>
      <c r="D195" s="29"/>
      <c r="E195" s="29">
        <v>3790770</v>
      </c>
      <c r="F195" s="29">
        <v>21102710</v>
      </c>
      <c r="G195" s="33">
        <f t="shared" si="0"/>
        <v>24993480</v>
      </c>
    </row>
    <row r="196" spans="2:7">
      <c r="B196" s="37" t="s">
        <v>129</v>
      </c>
      <c r="C196" s="29"/>
      <c r="D196" s="29"/>
      <c r="E196" s="29"/>
      <c r="F196" s="29">
        <v>47788474</v>
      </c>
      <c r="G196" s="33">
        <f t="shared" si="0"/>
        <v>47788474</v>
      </c>
    </row>
    <row r="197" spans="2:7">
      <c r="B197" s="37" t="s">
        <v>125</v>
      </c>
      <c r="C197" s="29"/>
      <c r="D197" s="29"/>
      <c r="E197" s="29"/>
      <c r="F197" s="29"/>
      <c r="G197" s="33">
        <f t="shared" si="0"/>
        <v>0</v>
      </c>
    </row>
    <row r="198" spans="2:7">
      <c r="B198" s="37" t="s">
        <v>130</v>
      </c>
      <c r="C198" s="29">
        <v>20000000</v>
      </c>
      <c r="D198" s="29"/>
      <c r="E198" s="29">
        <v>1102710</v>
      </c>
      <c r="F198" s="29">
        <v>-21102710</v>
      </c>
      <c r="G198" s="33">
        <f t="shared" si="0"/>
        <v>0</v>
      </c>
    </row>
    <row r="199" spans="2:7">
      <c r="B199" s="38" t="s">
        <v>131</v>
      </c>
      <c r="C199" s="7"/>
      <c r="D199" s="7"/>
      <c r="E199" s="7"/>
      <c r="F199" s="7"/>
      <c r="G199" s="33">
        <f t="shared" si="0"/>
        <v>0</v>
      </c>
    </row>
    <row r="200" spans="2:7">
      <c r="B200" s="38" t="s">
        <v>132</v>
      </c>
      <c r="C200" s="7"/>
      <c r="D200" s="7"/>
      <c r="E200" s="7"/>
      <c r="F200" s="7"/>
      <c r="G200" s="33">
        <f t="shared" si="0"/>
        <v>0</v>
      </c>
    </row>
    <row r="201" spans="2:7" ht="15.75" thickBot="1">
      <c r="B201" s="35" t="s">
        <v>133</v>
      </c>
      <c r="C201" s="55">
        <v>20100000</v>
      </c>
      <c r="D201" s="55"/>
      <c r="E201" s="55">
        <v>4893480</v>
      </c>
      <c r="F201" s="55">
        <v>47788474</v>
      </c>
      <c r="G201" s="36">
        <f t="shared" si="0"/>
        <v>72781954</v>
      </c>
    </row>
    <row r="205" spans="2:7" ht="15.75">
      <c r="B205" s="21" t="s">
        <v>170</v>
      </c>
    </row>
    <row r="206" spans="2:7" ht="15.75">
      <c r="B206" s="21" t="s">
        <v>171</v>
      </c>
    </row>
  </sheetData>
  <pageMargins left="0.28000000000000003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G22"/>
  <sheetViews>
    <sheetView workbookViewId="0">
      <selection activeCell="B2" sqref="B2:G22"/>
    </sheetView>
  </sheetViews>
  <sheetFormatPr defaultRowHeight="15"/>
  <cols>
    <col min="1" max="1" width="4.5703125" customWidth="1"/>
    <col min="2" max="2" width="35.85546875" customWidth="1"/>
    <col min="3" max="3" width="23.140625" customWidth="1"/>
    <col min="5" max="5" width="13.28515625" bestFit="1" customWidth="1"/>
    <col min="6" max="6" width="14.28515625" bestFit="1" customWidth="1"/>
    <col min="7" max="7" width="12.85546875" customWidth="1"/>
  </cols>
  <sheetData>
    <row r="2" spans="2:7" ht="15.75">
      <c r="B2" s="21" t="s">
        <v>134</v>
      </c>
    </row>
    <row r="3" spans="2:7" ht="15.75">
      <c r="B3" s="21" t="s">
        <v>135</v>
      </c>
    </row>
    <row r="4" spans="2:7" ht="15.75">
      <c r="B4" s="21" t="s">
        <v>113</v>
      </c>
      <c r="E4" s="54"/>
    </row>
    <row r="6" spans="2:7" ht="15.75">
      <c r="C6" s="21" t="s">
        <v>114</v>
      </c>
    </row>
    <row r="7" spans="2:7" ht="15.75" thickBot="1"/>
    <row r="8" spans="2:7" ht="45.75" thickBot="1">
      <c r="B8" s="51" t="s">
        <v>115</v>
      </c>
      <c r="C8" s="52" t="s">
        <v>116</v>
      </c>
      <c r="D8" s="52" t="s">
        <v>117</v>
      </c>
      <c r="E8" s="52" t="s">
        <v>118</v>
      </c>
      <c r="F8" s="52" t="s">
        <v>119</v>
      </c>
      <c r="G8" s="53" t="s">
        <v>120</v>
      </c>
    </row>
    <row r="9" spans="2:7">
      <c r="B9" s="31" t="s">
        <v>121</v>
      </c>
      <c r="C9" s="30">
        <v>100000</v>
      </c>
      <c r="D9" s="30">
        <v>0</v>
      </c>
      <c r="E9" s="30">
        <v>997578</v>
      </c>
      <c r="F9" s="30">
        <v>2793192</v>
      </c>
      <c r="G9" s="32">
        <f>C9+D9+E9+F9</f>
        <v>3890770</v>
      </c>
    </row>
    <row r="10" spans="2:7">
      <c r="B10" s="37" t="s">
        <v>122</v>
      </c>
      <c r="C10" s="29"/>
      <c r="D10" s="29"/>
      <c r="E10" s="29"/>
      <c r="F10" s="29"/>
      <c r="G10" s="33">
        <f t="shared" ref="G10:G22" si="0">C10+D10+E10+F10</f>
        <v>0</v>
      </c>
    </row>
    <row r="11" spans="2:7">
      <c r="B11" s="34" t="s">
        <v>123</v>
      </c>
      <c r="C11" s="29">
        <v>100000</v>
      </c>
      <c r="D11" s="29"/>
      <c r="E11" s="29"/>
      <c r="F11" s="29">
        <v>2793192</v>
      </c>
      <c r="G11" s="33">
        <f t="shared" si="0"/>
        <v>2893192</v>
      </c>
    </row>
    <row r="12" spans="2:7">
      <c r="B12" s="37" t="s">
        <v>124</v>
      </c>
      <c r="C12" s="29"/>
      <c r="D12" s="29"/>
      <c r="E12" s="29"/>
      <c r="F12" s="29">
        <v>21102710</v>
      </c>
      <c r="G12" s="33">
        <f t="shared" si="0"/>
        <v>21102710</v>
      </c>
    </row>
    <row r="13" spans="2:7">
      <c r="B13" s="37" t="s">
        <v>125</v>
      </c>
      <c r="C13" s="29"/>
      <c r="D13" s="29"/>
      <c r="E13" s="29"/>
      <c r="F13" s="29"/>
      <c r="G13" s="33">
        <f t="shared" si="0"/>
        <v>0</v>
      </c>
    </row>
    <row r="14" spans="2:7">
      <c r="B14" s="37" t="s">
        <v>126</v>
      </c>
      <c r="C14" s="29"/>
      <c r="D14" s="29"/>
      <c r="E14" s="29">
        <v>2793192</v>
      </c>
      <c r="F14" s="29">
        <v>-2793192</v>
      </c>
      <c r="G14" s="33">
        <v>0</v>
      </c>
    </row>
    <row r="15" spans="2:7">
      <c r="B15" s="37" t="s">
        <v>127</v>
      </c>
      <c r="C15" s="29"/>
      <c r="D15" s="29"/>
      <c r="E15" s="29"/>
      <c r="F15" s="29"/>
      <c r="G15" s="33">
        <f t="shared" si="0"/>
        <v>0</v>
      </c>
    </row>
    <row r="16" spans="2:7">
      <c r="B16" s="34" t="s">
        <v>128</v>
      </c>
      <c r="C16" s="29">
        <v>100000</v>
      </c>
      <c r="D16" s="29"/>
      <c r="E16" s="29">
        <v>3790770</v>
      </c>
      <c r="F16" s="29">
        <v>21102710</v>
      </c>
      <c r="G16" s="33">
        <f t="shared" si="0"/>
        <v>24993480</v>
      </c>
    </row>
    <row r="17" spans="2:7">
      <c r="B17" s="37" t="s">
        <v>129</v>
      </c>
      <c r="C17" s="29"/>
      <c r="D17" s="29"/>
      <c r="E17" s="29"/>
      <c r="F17" s="29">
        <v>47788474</v>
      </c>
      <c r="G17" s="33">
        <f t="shared" si="0"/>
        <v>47788474</v>
      </c>
    </row>
    <row r="18" spans="2:7">
      <c r="B18" s="37" t="s">
        <v>125</v>
      </c>
      <c r="C18" s="29"/>
      <c r="D18" s="29"/>
      <c r="E18" s="29"/>
      <c r="F18" s="29"/>
      <c r="G18" s="33">
        <f t="shared" si="0"/>
        <v>0</v>
      </c>
    </row>
    <row r="19" spans="2:7">
      <c r="B19" s="37" t="s">
        <v>130</v>
      </c>
      <c r="C19" s="29">
        <v>20000000</v>
      </c>
      <c r="D19" s="29"/>
      <c r="E19" s="29">
        <v>1102710</v>
      </c>
      <c r="F19" s="29">
        <v>-21102710</v>
      </c>
      <c r="G19" s="33">
        <f t="shared" si="0"/>
        <v>0</v>
      </c>
    </row>
    <row r="20" spans="2:7">
      <c r="B20" s="38" t="s">
        <v>131</v>
      </c>
      <c r="C20" s="7"/>
      <c r="D20" s="7"/>
      <c r="E20" s="7"/>
      <c r="F20" s="7"/>
      <c r="G20" s="33">
        <f t="shared" si="0"/>
        <v>0</v>
      </c>
    </row>
    <row r="21" spans="2:7">
      <c r="B21" s="38" t="s">
        <v>132</v>
      </c>
      <c r="C21" s="7"/>
      <c r="D21" s="7"/>
      <c r="E21" s="7"/>
      <c r="F21" s="7"/>
      <c r="G21" s="33">
        <f t="shared" si="0"/>
        <v>0</v>
      </c>
    </row>
    <row r="22" spans="2:7" ht="15.75" thickBot="1">
      <c r="B22" s="35" t="s">
        <v>133</v>
      </c>
      <c r="C22" s="55">
        <v>20100000</v>
      </c>
      <c r="D22" s="55"/>
      <c r="E22" s="55">
        <v>4893480</v>
      </c>
      <c r="F22" s="55">
        <v>47788474</v>
      </c>
      <c r="G22" s="36">
        <f t="shared" si="0"/>
        <v>72781954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Bilanci  2009</vt:lpstr>
      <vt:lpstr>Ndryshimi kapitalit 2009</vt:lpstr>
      <vt:lpstr>Sheet3</vt:lpstr>
    </vt:vector>
  </TitlesOfParts>
  <Company>----------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----------</dc:creator>
  <cp:lastModifiedBy>----------</cp:lastModifiedBy>
  <cp:lastPrinted>2010-07-15T07:53:19Z</cp:lastPrinted>
  <dcterms:created xsi:type="dcterms:W3CDTF">2010-07-14T17:58:11Z</dcterms:created>
  <dcterms:modified xsi:type="dcterms:W3CDTF">2010-07-15T08:03:44Z</dcterms:modified>
</cp:coreProperties>
</file>